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C:\Users\offic\Desktop\Распродажа выставки\"/>
    </mc:Choice>
  </mc:AlternateContent>
  <xr:revisionPtr revIDLastSave="0" documentId="13_ncr:1_{45185112-A844-4A50-8735-C54975DF8E7E}" xr6:coauthVersionLast="47" xr6:coauthVersionMax="47" xr10:uidLastSave="{00000000-0000-0000-0000-000000000000}"/>
  <bookViews>
    <workbookView xWindow="26772" yWindow="0" windowWidth="18936" windowHeight="25296" xr2:uid="{00000000-000D-0000-FFFF-FFFF00000000}"/>
  </bookViews>
  <sheets>
    <sheet name="Лист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3" i="1" l="1"/>
  <c r="C68" i="1"/>
  <c r="E73" i="1"/>
  <c r="E68" i="1"/>
  <c r="C61" i="1"/>
  <c r="C35" i="1" l="1"/>
  <c r="E9" i="1" l="1"/>
  <c r="E64" i="1"/>
  <c r="E65" i="1"/>
  <c r="E66" i="1"/>
  <c r="E67" i="1"/>
  <c r="E63" i="1"/>
  <c r="E57" i="1"/>
  <c r="E58" i="1"/>
  <c r="E59" i="1"/>
  <c r="E60" i="1"/>
  <c r="E56" i="1"/>
  <c r="E55" i="1"/>
  <c r="E54" i="1"/>
  <c r="E53" i="1"/>
  <c r="E52" i="1"/>
  <c r="E27" i="1"/>
  <c r="E24" i="1"/>
  <c r="E15" i="1"/>
  <c r="E14" i="1"/>
  <c r="E13" i="1"/>
  <c r="E12" i="1"/>
  <c r="E11" i="1"/>
  <c r="E61" i="1" l="1"/>
  <c r="C10" i="1"/>
  <c r="E10" i="1" s="1"/>
  <c r="C50" i="1"/>
  <c r="E50" i="1" s="1"/>
  <c r="C42" i="1"/>
  <c r="E42" i="1" s="1"/>
  <c r="E35" i="1"/>
  <c r="C32" i="1"/>
  <c r="E32" i="1" s="1"/>
  <c r="C28" i="1"/>
  <c r="E28" i="1" s="1"/>
  <c r="C25" i="1"/>
  <c r="E25" i="1" s="1"/>
  <c r="C6" i="1"/>
  <c r="E6" i="1" s="1"/>
</calcChain>
</file>

<file path=xl/sharedStrings.xml><?xml version="1.0" encoding="utf-8"?>
<sst xmlns="http://schemas.openxmlformats.org/spreadsheetml/2006/main" count="107" uniqueCount="74">
  <si>
    <t>Распродажа выставочных образцов (лабораторная мебель и приборы)</t>
  </si>
  <si>
    <t>Наименование</t>
  </si>
  <si>
    <t>Скидка</t>
  </si>
  <si>
    <t>ЛАБ-1200 ПЛМ Стол пристенный химический 1200*800*900(1500)</t>
  </si>
  <si>
    <t>ЛАБ-400 ТВЯ-3 Тумба подкатная высокая с 3 ящиками 400*580*830</t>
  </si>
  <si>
    <t>ЛАБ-400 ТНД Тумба подкатная низкая с дверкой 400*580*680</t>
  </si>
  <si>
    <t>ЛАБ-900 ШВ-Н Шкаф вытяжной 938*726*2100</t>
  </si>
  <si>
    <t>ЛАБ-800 ШД Шкаф для документов 800*580*1810</t>
  </si>
  <si>
    <t>ЛАБ-800 Ан Антресоль низкая 800*580*400</t>
  </si>
  <si>
    <t>нестандарт_Стол для весов 600*400*900мм – аналог ЛАБ-PRO СВ 60.40.75 Г</t>
  </si>
  <si>
    <t>Стол специализированный 600*680*900мм по типу ЛАБ-PRO СЛв TR</t>
  </si>
  <si>
    <t xml:space="preserve">     CCHA B Сливная раковина (керамика, размер 300*150мм, размер чаши 260*115мм, глубина 125мм)</t>
  </si>
  <si>
    <t xml:space="preserve">     11310_0 ZM Вентиль д/воды</t>
  </si>
  <si>
    <t xml:space="preserve">     11321_2 ZM Выпускной патрубок д/воды угловой (угол 90 градусов), длина выпуска 150мм</t>
  </si>
  <si>
    <t xml:space="preserve">     ЛАБ-PRO НТ-PP 83.46.70 Нижняя тумба из полипропилена к шкафу вытяжному</t>
  </si>
  <si>
    <t xml:space="preserve">     ЛАБ-PRO БКШ Боковые короба (комплект из 2шт.) к шкафу вытяжному (модель 2022г.)</t>
  </si>
  <si>
    <t xml:space="preserve">     ЛАБ-PRO ЗП 90 Задняя полка к ЛАБ-PRO ШВ (модель 2022г.)</t>
  </si>
  <si>
    <t xml:space="preserve">     ЛАБ-PRO СВТ ШВ Система вентиляции тумбы для ЛАБ-PRO ШВ (модель 2022г.)</t>
  </si>
  <si>
    <t xml:space="preserve">     ЛАБ-PRO РС 90 Раздвижные стеклодвери для установки в нижний подъемный экран шкафа вытяжного (модель 2022г.)</t>
  </si>
  <si>
    <t>ЛАБ-PRO ШВ 90.74.230 C20 Шкаф вытяжной, столешница – монолитная керамика 20мм (модель 2022г.)</t>
  </si>
  <si>
    <t>ЛАБ-PRO СВ 55.40.75 Г30 Стол для весов</t>
  </si>
  <si>
    <t>ЛАБ-PRO РП 90.65 SS Столешница к лабораторному столу, STEEL</t>
  </si>
  <si>
    <t>ЛАБ-PRO ТОМДЯ2 86.50.86 Двойная опорная тумба с 2 дверками и 2 ящиками (модель 2018г.)</t>
  </si>
  <si>
    <t>7NG 35GBLR 00 905 cтул, черный полиуретан, низкий, на колесах (Франция)</t>
  </si>
  <si>
    <t>ЛАБ-PRO СЛн 120.65.75 TR-TR16/22 Стол лабораторный рабочий, столешница – TRESPA 16/22мм (модель 2015г.)</t>
  </si>
  <si>
    <t>ЛАБ-PRO БКЛн Боковые короба (комплект из 2шт.) к столу лабораторному (пристенному) низкому</t>
  </si>
  <si>
    <t>ЛАБ-PRO ТНМП 50.50.60 Тумба навесная металлическая с выдвижным поддоном</t>
  </si>
  <si>
    <t>ЛАБ-PRO ТНМЯ4 50.50.60 Тумба навесная металлическая с 4 ящиками</t>
  </si>
  <si>
    <t>ЛАБ-PRO СЛн 120.65.75 KG-ESS Стол лабораторный рабочий, рабочая поверхность – керамогранит с бортиком из н/ж стали</t>
  </si>
  <si>
    <t>ЛАБ-PRO ТПМЯ3 50.50.67 Тумба подкатная металлическая с 3 ящиками</t>
  </si>
  <si>
    <t>ЛАБ-PRO ТД 50.50.45 Тумба навесная с дверкой, фасад – софтформинг "Серый-Джинс"</t>
  </si>
  <si>
    <t xml:space="preserve">     ЛАБ-PRO БКЛв Боковые короба (комплект из 2шт.) к столу лабораторному (пристенному) высокому</t>
  </si>
  <si>
    <t xml:space="preserve">     ЛАБ-PRO СТПв 90.27.105 Стеллаж к пристенному столу высокий</t>
  </si>
  <si>
    <t xml:space="preserve">     ЛАБ-PRO ПВПП 87.27.30  Полка встраиваемая застекленная в стеллаж к пристенному столу/тех. стойке, корпус – пластик</t>
  </si>
  <si>
    <t xml:space="preserve">     ЛАБ-PRO СВ7 Светильник светодиодный 7Вт встраиваемый в полку стеллажа/тех. стойки длиной 900мм (модель 2020г.)</t>
  </si>
  <si>
    <t xml:space="preserve">     ЛАБ-PRO СМХВ Сервисный модуль холодной воды (модель 2020г.)</t>
  </si>
  <si>
    <t>ЛАБ-PRO СПЦв 90.80.90 TR Стол пристенный, столешница цельная – TRESPA (модель 2015г.)</t>
  </si>
  <si>
    <t xml:space="preserve">     ЛАБ-М СПЦн 120.80.75 TR6 Стол пристенный, рабочая поверхность – TRESPA</t>
  </si>
  <si>
    <t xml:space="preserve">     ЛАБ-М БКПн Боковые короба (комплект из 2шт.) к низкому пристенному столу</t>
  </si>
  <si>
    <t xml:space="preserve">     ЛАБ-М ТНМЯ3 50.50.60 Тумба навесная металлическая с 3 ящиками</t>
  </si>
  <si>
    <t xml:space="preserve">     ЛАБ-М СВ10 Светильник светодиодный 10Вт встраиваемый в полку стеллажа/тех. стойки длиной 1200мм, 1500мм</t>
  </si>
  <si>
    <t xml:space="preserve">     11080_2 ZM Кран лабораторный д/воды д/установки в столешницу ("лебединая шея")</t>
  </si>
  <si>
    <t xml:space="preserve">     SNK1515 Сливная раковина 1515 (полипропилен, размер 150*150мм, размер чаши 100*100мм, глубина 100мм)</t>
  </si>
  <si>
    <t>ЛАБ-М СтП 120.32.90 Стеллаж к пристенному столу</t>
  </si>
  <si>
    <t xml:space="preserve">     ЛАБ-М ТПДЯ 50.50.67 Тумба подкатная</t>
  </si>
  <si>
    <t>ЛАБ-PRO СВ 120.65.75 Г Стол для весов</t>
  </si>
  <si>
    <t>ЛАБ-PRO ТПЯ3 40.50.67 Тумба подкатная с 3 ящиками, фасады – софтформинг "Серый-Джинс"</t>
  </si>
  <si>
    <t>ЛАБ-PRO МО 75.60.90 РР Стол-мойка, столешница – единый полипропиленовый модуль, размер чаши – 500*400*290</t>
  </si>
  <si>
    <t>Kartell 213 Навесной сушильный стеллаж 72 стаканодержателя длиной 95 мм</t>
  </si>
  <si>
    <t>ЛАБ-400 ССт Навесной сушильный стеллаж для посуды 400*500, полипропилен, 27 колбодержателей</t>
  </si>
  <si>
    <t>ЛАБ-PRO ПНБ 35.32.33 Полка навесная с бортиком для установки бутыли с дистиллированной водой</t>
  </si>
  <si>
    <t>ЛАБ-PRO ВЗ 50.50.45 П Зонт вытяжной пристенный</t>
  </si>
  <si>
    <t>Шкаф сушильный LOIP LF-25/350-VS2 (250х275х250мм, 350°С, вентилятор, нержавеющая сталь, программируемый контроллер)</t>
  </si>
  <si>
    <t>Печь муфельная  LF-2/11-G2 (камера:120x97x195 мм, 1100°С, программируемый контроллер)</t>
  </si>
  <si>
    <t>ЛАБ-PRO СП 90.60.75 Стол передвижной, столешница – HPL-пластик</t>
  </si>
  <si>
    <t>ЛАБ-PRO ШР4Я 40.50.193 Шкаф для хранения реактивов с 4 выдвижными ящиками, фасады – софтформинг "Серый-Джинс"</t>
  </si>
  <si>
    <t>ЛАБ-PRO ШМД 60.50.193 Шкаф для документов</t>
  </si>
  <si>
    <t>ЛАБ-PRO ШМР4П 60.50.193 Шкаф для хранения реактивов</t>
  </si>
  <si>
    <t>Кресло КР24-В серый/обивка голубой</t>
  </si>
  <si>
    <t>Табурет Т12 белый/обивка голубой</t>
  </si>
  <si>
    <t>В наличии по состоянию на 13.04.2026 г.</t>
  </si>
  <si>
    <t>Описание</t>
  </si>
  <si>
    <r>
      <t>Цена со скидкой, руб.,</t>
    </r>
    <r>
      <rPr>
        <u/>
        <sz val="11"/>
        <color theme="1"/>
        <rFont val="Calibri"/>
        <family val="2"/>
        <charset val="204"/>
        <scheme val="minor"/>
      </rPr>
      <t xml:space="preserve"> без учета НДС 22%</t>
    </r>
  </si>
  <si>
    <r>
      <t xml:space="preserve">Цена (прайс) руб., </t>
    </r>
    <r>
      <rPr>
        <u/>
        <sz val="11"/>
        <color theme="1"/>
        <rFont val="Calibri"/>
        <family val="2"/>
        <charset val="204"/>
        <scheme val="minor"/>
      </rPr>
      <t>без учета НДС 22%</t>
    </r>
  </si>
  <si>
    <t xml:space="preserve">     ЛАБ-PRO ТЯ3 40.50.45 Тумба навесная с 3 ящиками, фасады – софтформинг "Серый-Джинс"</t>
  </si>
  <si>
    <t>ЛАБ-PRO ПНД 44.42.35 Полка навесная с бортиком для установки дистиллятора (модель 2017г.)</t>
  </si>
  <si>
    <t>ЛАБ-PRO ШД 50.50.193 Шкаф для документов с верхней стеклянной дверью в раме из софтформинга "Серый-Джинс"</t>
  </si>
  <si>
    <t>ЛАБ-PRO Ан 50.50.40 Антресоль низкая</t>
  </si>
  <si>
    <t>ЛАБ-1200 ВГ Стол для весов 1200*600*760(780)</t>
  </si>
  <si>
    <t>ЛАБ-PRO СТПв 90.25.105 Стеллаж к пристенному столу высокий</t>
  </si>
  <si>
    <t>ЛАБ-PRO СМХВ Сервисный модуль холодной воды</t>
  </si>
  <si>
    <t>ЛАБ-PRO БКЛв Боковые короба (комплект из 2шт.) к столу лабораторному (пристенному) высокому</t>
  </si>
  <si>
    <t>ЛАБ-PRO ПВПП 83.25.30  Полка встраиваемая застекленная в стеллаж к пристенному столу/тех. стойке, корпус – пластик</t>
  </si>
  <si>
    <t>ЛАБ-PRO ТОМДЯ 86.50.86 Двойная опорная тумба с 2 дверками и ящиком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</si>
</sst>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7">
    <xf numFmtId="0" fontId="0" fillId="0" borderId="0" xfId="0"/>
    <xf numFmtId="0" fontId="0" fillId="0" borderId="0" xfId="0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2" fillId="0" borderId="0" xfId="1" applyAlignment="1">
      <alignment horizontal="center" vertical="top" wrapText="1"/>
    </xf>
    <xf numFmtId="0" fontId="2" fillId="0" borderId="0" xfId="1" applyBorder="1" applyAlignment="1">
      <alignment horizontal="center" vertical="top" wrapText="1"/>
    </xf>
    <xf numFmtId="0" fontId="0" fillId="0" borderId="2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2" fontId="0" fillId="0" borderId="13" xfId="0" applyNumberFormat="1" applyBorder="1" applyAlignment="1">
      <alignment horizontal="right" vertical="top" wrapText="1"/>
    </xf>
    <xf numFmtId="9" fontId="0" fillId="0" borderId="13" xfId="0" applyNumberFormat="1" applyBorder="1" applyAlignment="1">
      <alignment horizontal="center" vertical="top" wrapText="1"/>
    </xf>
    <xf numFmtId="2" fontId="0" fillId="0" borderId="14" xfId="0" applyNumberFormat="1" applyBorder="1" applyAlignment="1">
      <alignment horizontal="right" vertical="top" wrapText="1"/>
    </xf>
    <xf numFmtId="0" fontId="0" fillId="0" borderId="3" xfId="0" applyBorder="1" applyAlignment="1">
      <alignment horizontal="left" vertical="top" wrapText="1"/>
    </xf>
    <xf numFmtId="2" fontId="0" fillId="0" borderId="3" xfId="0" applyNumberFormat="1" applyBorder="1" applyAlignment="1">
      <alignment horizontal="right" vertical="top" wrapText="1"/>
    </xf>
    <xf numFmtId="9" fontId="0" fillId="0" borderId="3" xfId="0" applyNumberFormat="1" applyBorder="1" applyAlignment="1">
      <alignment horizontal="center" vertical="top" wrapText="1"/>
    </xf>
    <xf numFmtId="0" fontId="0" fillId="0" borderId="17" xfId="0" applyBorder="1" applyAlignment="1">
      <alignment horizontal="left" vertical="top" wrapText="1"/>
    </xf>
    <xf numFmtId="0" fontId="2" fillId="0" borderId="0" xfId="1" applyBorder="1" applyAlignment="1">
      <alignment horizontal="center" vertical="top" wrapText="1"/>
    </xf>
    <xf numFmtId="2" fontId="0" fillId="0" borderId="5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2" fontId="0" fillId="0" borderId="10" xfId="0" applyNumberFormat="1" applyBorder="1" applyAlignment="1">
      <alignment horizontal="right" vertical="top" wrapText="1"/>
    </xf>
    <xf numFmtId="9" fontId="0" fillId="0" borderId="5" xfId="0" applyNumberForma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2" fontId="0" fillId="0" borderId="6" xfId="0" applyNumberFormat="1" applyBorder="1" applyAlignment="1">
      <alignment horizontal="right" vertical="top" wrapText="1"/>
    </xf>
    <xf numFmtId="2" fontId="0" fillId="0" borderId="8" xfId="0" applyNumberFormat="1" applyBorder="1" applyAlignment="1">
      <alignment horizontal="right" vertical="top" wrapText="1"/>
    </xf>
    <xf numFmtId="2" fontId="0" fillId="0" borderId="11" xfId="0" applyNumberFormat="1" applyBorder="1" applyAlignment="1">
      <alignment horizontal="right" vertical="top" wrapText="1"/>
    </xf>
    <xf numFmtId="9" fontId="0" fillId="0" borderId="10" xfId="0" applyNumberFormat="1" applyBorder="1" applyAlignment="1">
      <alignment horizontal="center" vertical="top" wrapText="1"/>
    </xf>
    <xf numFmtId="9" fontId="0" fillId="0" borderId="1" xfId="0" applyNumberFormat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4" fillId="0" borderId="0" xfId="0" applyFont="1" applyAlignment="1">
      <alignment horizontal="center" vertical="top"/>
    </xf>
    <xf numFmtId="2" fontId="0" fillId="0" borderId="15" xfId="0" applyNumberFormat="1" applyBorder="1" applyAlignment="1">
      <alignment horizontal="right" vertical="top" wrapText="1"/>
    </xf>
    <xf numFmtId="2" fontId="0" fillId="0" borderId="18" xfId="0" applyNumberFormat="1" applyBorder="1" applyAlignment="1">
      <alignment horizontal="right" vertical="top" wrapText="1"/>
    </xf>
    <xf numFmtId="9" fontId="0" fillId="0" borderId="15" xfId="0" applyNumberFormat="1" applyBorder="1" applyAlignment="1">
      <alignment horizontal="right" vertical="top" wrapText="1"/>
    </xf>
    <xf numFmtId="9" fontId="0" fillId="0" borderId="18" xfId="0" applyNumberFormat="1" applyBorder="1" applyAlignment="1">
      <alignment horizontal="right" vertical="top" wrapText="1"/>
    </xf>
    <xf numFmtId="2" fontId="0" fillId="0" borderId="16" xfId="0" applyNumberFormat="1" applyBorder="1" applyAlignment="1">
      <alignment horizontal="right" vertical="top" wrapText="1"/>
    </xf>
    <xf numFmtId="2" fontId="0" fillId="0" borderId="19" xfId="0" applyNumberFormat="1" applyBorder="1" applyAlignment="1">
      <alignment horizontal="right" vertical="top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mruColors>
      <color rgb="FFFFFFCC"/>
      <color rgb="FFF6FBD1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wmf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wmf"/><Relationship Id="rId5" Type="http://schemas.openxmlformats.org/officeDocument/2006/relationships/image" Target="../media/image5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wmf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wmf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wmf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4</xdr:col>
      <xdr:colOff>1135380</xdr:colOff>
      <xdr:row>0</xdr:row>
      <xdr:rowOff>1478280</xdr:rowOff>
    </xdr:to>
    <xdr:pic>
      <xdr:nvPicPr>
        <xdr:cNvPr id="2" name="Picture 1047" descr="uralsib-201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0"/>
          <a:ext cx="6918960" cy="1478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5</xdr:row>
      <xdr:rowOff>137159</xdr:rowOff>
    </xdr:from>
    <xdr:to>
      <xdr:col>6</xdr:col>
      <xdr:colOff>205740</xdr:colOff>
      <xdr:row>7</xdr:row>
      <xdr:rowOff>604291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5814"/>
        <a:stretch>
          <a:fillRect/>
        </a:stretch>
      </xdr:blipFill>
      <xdr:spPr bwMode="auto">
        <a:xfrm>
          <a:off x="7780020" y="3047999"/>
          <a:ext cx="952500" cy="11986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320040</xdr:colOff>
      <xdr:row>5</xdr:row>
      <xdr:rowOff>127387</xdr:rowOff>
    </xdr:from>
    <xdr:to>
      <xdr:col>7</xdr:col>
      <xdr:colOff>487680</xdr:colOff>
      <xdr:row>7</xdr:row>
      <xdr:rowOff>457900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94" t="23036" r="18633" b="4732"/>
        <a:stretch>
          <a:fillRect/>
        </a:stretch>
      </xdr:blipFill>
      <xdr:spPr bwMode="auto">
        <a:xfrm>
          <a:off x="8846820" y="3038227"/>
          <a:ext cx="777240" cy="10620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609599</xdr:colOff>
      <xdr:row>5</xdr:row>
      <xdr:rowOff>129540</xdr:rowOff>
    </xdr:from>
    <xdr:to>
      <xdr:col>9</xdr:col>
      <xdr:colOff>183560</xdr:colOff>
      <xdr:row>7</xdr:row>
      <xdr:rowOff>441960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60" t="17506" r="10472" b="2376"/>
        <a:stretch>
          <a:fillRect/>
        </a:stretch>
      </xdr:blipFill>
      <xdr:spPr bwMode="auto">
        <a:xfrm>
          <a:off x="9745979" y="3040380"/>
          <a:ext cx="793161" cy="10439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106680</xdr:colOff>
      <xdr:row>8</xdr:row>
      <xdr:rowOff>22859</xdr:rowOff>
    </xdr:from>
    <xdr:to>
      <xdr:col>6</xdr:col>
      <xdr:colOff>38100</xdr:colOff>
      <xdr:row>8</xdr:row>
      <xdr:rowOff>1338942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43085"/>
        <a:stretch>
          <a:fillRect/>
        </a:stretch>
      </xdr:blipFill>
      <xdr:spPr bwMode="auto">
        <a:xfrm>
          <a:off x="7810500" y="4038599"/>
          <a:ext cx="754380" cy="1316083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</xdr:colOff>
      <xdr:row>9</xdr:row>
      <xdr:rowOff>45720</xdr:rowOff>
    </xdr:from>
    <xdr:to>
      <xdr:col>6</xdr:col>
      <xdr:colOff>22860</xdr:colOff>
      <xdr:row>10</xdr:row>
      <xdr:rowOff>1155155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65" t="4335" b="3529"/>
        <a:stretch>
          <a:fillRect/>
        </a:stretch>
      </xdr:blipFill>
      <xdr:spPr bwMode="auto">
        <a:xfrm>
          <a:off x="7802880" y="5097780"/>
          <a:ext cx="746760" cy="12923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792480</xdr:colOff>
      <xdr:row>9</xdr:row>
      <xdr:rowOff>38100</xdr:rowOff>
    </xdr:from>
    <xdr:to>
      <xdr:col>8</xdr:col>
      <xdr:colOff>22860</xdr:colOff>
      <xdr:row>10</xdr:row>
      <xdr:rowOff>637523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496300" y="5090160"/>
          <a:ext cx="1272540" cy="782303"/>
        </a:xfrm>
        <a:prstGeom prst="rect">
          <a:avLst/>
        </a:prstGeom>
      </xdr:spPr>
    </xdr:pic>
    <xdr:clientData/>
  </xdr:twoCellAnchor>
  <xdr:twoCellAnchor editAs="oneCell">
    <xdr:from>
      <xdr:col>5</xdr:col>
      <xdr:colOff>121920</xdr:colOff>
      <xdr:row>12</xdr:row>
      <xdr:rowOff>60960</xdr:rowOff>
    </xdr:from>
    <xdr:to>
      <xdr:col>5</xdr:col>
      <xdr:colOff>800100</xdr:colOff>
      <xdr:row>12</xdr:row>
      <xdr:rowOff>1156326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471" t="19450" r="27057" b="13252"/>
        <a:stretch/>
      </xdr:blipFill>
      <xdr:spPr bwMode="auto">
        <a:xfrm>
          <a:off x="7825740" y="8557260"/>
          <a:ext cx="678180" cy="109536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53340</xdr:colOff>
      <xdr:row>13</xdr:row>
      <xdr:rowOff>0</xdr:rowOff>
    </xdr:from>
    <xdr:to>
      <xdr:col>6</xdr:col>
      <xdr:colOff>68580</xdr:colOff>
      <xdr:row>13</xdr:row>
      <xdr:rowOff>1136123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38" r="31052"/>
        <a:stretch>
          <a:fillRect/>
        </a:stretch>
      </xdr:blipFill>
      <xdr:spPr bwMode="auto">
        <a:xfrm>
          <a:off x="7757160" y="9692640"/>
          <a:ext cx="838200" cy="11361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68581</xdr:colOff>
      <xdr:row>14</xdr:row>
      <xdr:rowOff>60960</xdr:rowOff>
    </xdr:from>
    <xdr:to>
      <xdr:col>6</xdr:col>
      <xdr:colOff>309507</xdr:colOff>
      <xdr:row>18</xdr:row>
      <xdr:rowOff>320040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401" y="8976360"/>
          <a:ext cx="1063886" cy="1539240"/>
        </a:xfrm>
        <a:prstGeom prst="rect">
          <a:avLst/>
        </a:prstGeom>
      </xdr:spPr>
    </xdr:pic>
    <xdr:clientData/>
  </xdr:twoCellAnchor>
  <xdr:twoCellAnchor editAs="oneCell">
    <xdr:from>
      <xdr:col>5</xdr:col>
      <xdr:colOff>129540</xdr:colOff>
      <xdr:row>19</xdr:row>
      <xdr:rowOff>137161</xdr:rowOff>
    </xdr:from>
    <xdr:to>
      <xdr:col>6</xdr:col>
      <xdr:colOff>197209</xdr:colOff>
      <xdr:row>21</xdr:row>
      <xdr:rowOff>68581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3360" y="10698481"/>
          <a:ext cx="890629" cy="66294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23</xdr:row>
      <xdr:rowOff>38101</xdr:rowOff>
    </xdr:from>
    <xdr:to>
      <xdr:col>5</xdr:col>
      <xdr:colOff>777240</xdr:colOff>
      <xdr:row>23</xdr:row>
      <xdr:rowOff>901501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533" t="33583" r="30423" b="14243"/>
        <a:stretch/>
      </xdr:blipFill>
      <xdr:spPr bwMode="auto">
        <a:xfrm>
          <a:off x="7818120" y="12245341"/>
          <a:ext cx="662940" cy="86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83820</xdr:colOff>
      <xdr:row>24</xdr:row>
      <xdr:rowOff>60960</xdr:rowOff>
    </xdr:from>
    <xdr:to>
      <xdr:col>6</xdr:col>
      <xdr:colOff>220980</xdr:colOff>
      <xdr:row>25</xdr:row>
      <xdr:rowOff>679939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74" t="14894" r="7447"/>
        <a:stretch/>
      </xdr:blipFill>
      <xdr:spPr bwMode="auto">
        <a:xfrm>
          <a:off x="7787640" y="15217140"/>
          <a:ext cx="960120" cy="98473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266700</xdr:colOff>
      <xdr:row>24</xdr:row>
      <xdr:rowOff>15240</xdr:rowOff>
    </xdr:from>
    <xdr:to>
      <xdr:col>9</xdr:col>
      <xdr:colOff>38100</xdr:colOff>
      <xdr:row>25</xdr:row>
      <xdr:rowOff>63325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793480" y="15171420"/>
          <a:ext cx="1600200" cy="413845"/>
        </a:xfrm>
        <a:prstGeom prst="rect">
          <a:avLst/>
        </a:prstGeom>
      </xdr:spPr>
    </xdr:pic>
    <xdr:clientData/>
  </xdr:twoCellAnchor>
  <xdr:twoCellAnchor editAs="oneCell">
    <xdr:from>
      <xdr:col>5</xdr:col>
      <xdr:colOff>137160</xdr:colOff>
      <xdr:row>26</xdr:row>
      <xdr:rowOff>60961</xdr:rowOff>
    </xdr:from>
    <xdr:to>
      <xdr:col>5</xdr:col>
      <xdr:colOff>716704</xdr:colOff>
      <xdr:row>26</xdr:row>
      <xdr:rowOff>922021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840980" y="14317981"/>
          <a:ext cx="579544" cy="861060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</xdr:colOff>
      <xdr:row>27</xdr:row>
      <xdr:rowOff>76201</xdr:rowOff>
    </xdr:from>
    <xdr:to>
      <xdr:col>8</xdr:col>
      <xdr:colOff>556260</xdr:colOff>
      <xdr:row>29</xdr:row>
      <xdr:rowOff>359657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18" t="25132" r="6746" b="8069"/>
        <a:stretch/>
      </xdr:blipFill>
      <xdr:spPr bwMode="auto">
        <a:xfrm>
          <a:off x="9166860" y="15331441"/>
          <a:ext cx="1135380" cy="10149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129540</xdr:colOff>
      <xdr:row>27</xdr:row>
      <xdr:rowOff>83820</xdr:rowOff>
    </xdr:from>
    <xdr:to>
      <xdr:col>10</xdr:col>
      <xdr:colOff>482276</xdr:colOff>
      <xdr:row>30</xdr:row>
      <xdr:rowOff>30480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55" t="29100" r="11375" b="3439"/>
        <a:stretch/>
      </xdr:blipFill>
      <xdr:spPr bwMode="auto">
        <a:xfrm>
          <a:off x="10485120" y="15339060"/>
          <a:ext cx="962336" cy="10439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45720</xdr:colOff>
      <xdr:row>27</xdr:row>
      <xdr:rowOff>60960</xdr:rowOff>
    </xdr:from>
    <xdr:to>
      <xdr:col>6</xdr:col>
      <xdr:colOff>571500</xdr:colOff>
      <xdr:row>30</xdr:row>
      <xdr:rowOff>96754</xdr:rowOff>
    </xdr:to>
    <xdr:pic>
      <xdr:nvPicPr>
        <xdr:cNvPr id="22" name="Рисунок 21" descr="Стол лабораторный рабочий низкий ЛАБ-PRO СЛн 120.65.75 TR-TR16/22_0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540" y="15384780"/>
          <a:ext cx="1348740" cy="1133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22860</xdr:colOff>
      <xdr:row>31</xdr:row>
      <xdr:rowOff>38100</xdr:rowOff>
    </xdr:from>
    <xdr:to>
      <xdr:col>7</xdr:col>
      <xdr:colOff>22860</xdr:colOff>
      <xdr:row>33</xdr:row>
      <xdr:rowOff>304344</xdr:rowOff>
    </xdr:to>
    <xdr:pic>
      <xdr:nvPicPr>
        <xdr:cNvPr id="23" name="Рисунок 22" descr="Стол лабораторный рабочий низкий ЛАБ-PRO CЛн 120.65.75 KG-ESS_0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6824960"/>
          <a:ext cx="1432560" cy="1180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129540</xdr:colOff>
      <xdr:row>31</xdr:row>
      <xdr:rowOff>83820</xdr:rowOff>
    </xdr:from>
    <xdr:to>
      <xdr:col>8</xdr:col>
      <xdr:colOff>505460</xdr:colOff>
      <xdr:row>33</xdr:row>
      <xdr:rowOff>293370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00" t="19180"/>
        <a:stretch/>
      </xdr:blipFill>
      <xdr:spPr bwMode="auto">
        <a:xfrm>
          <a:off x="9265920" y="16870680"/>
          <a:ext cx="985520" cy="11239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0</xdr:colOff>
      <xdr:row>31</xdr:row>
      <xdr:rowOff>0</xdr:rowOff>
    </xdr:from>
    <xdr:to>
      <xdr:col>10</xdr:col>
      <xdr:colOff>424815</xdr:colOff>
      <xdr:row>33</xdr:row>
      <xdr:rowOff>171450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053"/>
        <a:stretch/>
      </xdr:blipFill>
      <xdr:spPr bwMode="auto">
        <a:xfrm>
          <a:off x="10355580" y="16786860"/>
          <a:ext cx="1034415" cy="10858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38100</xdr:colOff>
      <xdr:row>35</xdr:row>
      <xdr:rowOff>99061</xdr:rowOff>
    </xdr:from>
    <xdr:to>
      <xdr:col>10</xdr:col>
      <xdr:colOff>144780</xdr:colOff>
      <xdr:row>37</xdr:row>
      <xdr:rowOff>68363</xdr:rowOff>
    </xdr:to>
    <xdr:pic>
      <xdr:nvPicPr>
        <xdr:cNvPr id="28" name="Рисунок 27" descr="Полка встраиваемая застекленная ЛАБ-PRO ПВПП 87.27.30_0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4080" y="18531841"/>
          <a:ext cx="1325880" cy="700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548297</xdr:colOff>
      <xdr:row>14</xdr:row>
      <xdr:rowOff>106680</xdr:rowOff>
    </xdr:from>
    <xdr:to>
      <xdr:col>9</xdr:col>
      <xdr:colOff>286517</xdr:colOff>
      <xdr:row>17</xdr:row>
      <xdr:rowOff>7620</xdr:rowOff>
    </xdr:to>
    <xdr:pic>
      <xdr:nvPicPr>
        <xdr:cNvPr id="29" name="Рисунок 28" descr="Сливная раковина керамическая CCHA B, 300*150 мм_1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5077" y="9090660"/>
          <a:ext cx="156702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60960</xdr:colOff>
      <xdr:row>18</xdr:row>
      <xdr:rowOff>33819</xdr:rowOff>
    </xdr:from>
    <xdr:to>
      <xdr:col>9</xdr:col>
      <xdr:colOff>518160</xdr:colOff>
      <xdr:row>19</xdr:row>
      <xdr:rowOff>267761</xdr:rowOff>
    </xdr:to>
    <xdr:pic>
      <xdr:nvPicPr>
        <xdr:cNvPr id="30" name="Рисунок 29" descr="Задняя полка  ЛАБ-PRO ЗП 90_0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7340" y="10297959"/>
          <a:ext cx="1676400" cy="599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76240</xdr:colOff>
      <xdr:row>14</xdr:row>
      <xdr:rowOff>160020</xdr:rowOff>
    </xdr:from>
    <xdr:to>
      <xdr:col>12</xdr:col>
      <xdr:colOff>137159</xdr:colOff>
      <xdr:row>17</xdr:row>
      <xdr:rowOff>175260</xdr:rowOff>
    </xdr:to>
    <xdr:pic>
      <xdr:nvPicPr>
        <xdr:cNvPr id="31" name="Рисунок 30" descr="Вентиль для воды дистанционный, арт. 11310_0_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1420" y="9144000"/>
          <a:ext cx="1280119" cy="929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136215</xdr:colOff>
      <xdr:row>17</xdr:row>
      <xdr:rowOff>220980</xdr:rowOff>
    </xdr:from>
    <xdr:to>
      <xdr:col>11</xdr:col>
      <xdr:colOff>564211</xdr:colOff>
      <xdr:row>20</xdr:row>
      <xdr:rowOff>312420</xdr:rowOff>
    </xdr:to>
    <xdr:pic>
      <xdr:nvPicPr>
        <xdr:cNvPr id="32" name="Рисунок 31" descr="Выпускной патрубок для воды, угловой, 90°, длина выпуска 150 мм, арт. 11321_2_0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1395" y="10119360"/>
          <a:ext cx="1037596" cy="1188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373380</xdr:colOff>
      <xdr:row>14</xdr:row>
      <xdr:rowOff>83820</xdr:rowOff>
    </xdr:from>
    <xdr:to>
      <xdr:col>14</xdr:col>
      <xdr:colOff>335280</xdr:colOff>
      <xdr:row>19</xdr:row>
      <xdr:rowOff>242229</xdr:rowOff>
    </xdr:to>
    <xdr:pic>
      <xdr:nvPicPr>
        <xdr:cNvPr id="33" name="Рисунок 32" descr="Система вентиляции тумбы (СВТ) ЛАБ-PRO СВТ-ШВ 90/120/150_0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7760" y="9067800"/>
          <a:ext cx="1181100" cy="1804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68581</xdr:colOff>
      <xdr:row>33</xdr:row>
      <xdr:rowOff>358140</xdr:rowOff>
    </xdr:from>
    <xdr:to>
      <xdr:col>8</xdr:col>
      <xdr:colOff>10579</xdr:colOff>
      <xdr:row>39</xdr:row>
      <xdr:rowOff>335280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89" t="10325"/>
        <a:stretch/>
      </xdr:blipFill>
      <xdr:spPr bwMode="auto">
        <a:xfrm>
          <a:off x="7772401" y="18059400"/>
          <a:ext cx="1984158" cy="25450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295226</xdr:colOff>
      <xdr:row>34</xdr:row>
      <xdr:rowOff>106680</xdr:rowOff>
    </xdr:from>
    <xdr:to>
      <xdr:col>12</xdr:col>
      <xdr:colOff>177545</xdr:colOff>
      <xdr:row>38</xdr:row>
      <xdr:rowOff>0</xdr:rowOff>
    </xdr:to>
    <xdr:pic>
      <xdr:nvPicPr>
        <xdr:cNvPr id="35" name="Рисунок 34" descr="Сервисный модуль холодной воды ЛАБ-PRO СМХВ_0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0406" y="18173700"/>
          <a:ext cx="1101519" cy="1539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121920</xdr:colOff>
      <xdr:row>37</xdr:row>
      <xdr:rowOff>243840</xdr:rowOff>
    </xdr:from>
    <xdr:to>
      <xdr:col>10</xdr:col>
      <xdr:colOff>635</xdr:colOff>
      <xdr:row>40</xdr:row>
      <xdr:rowOff>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80" b="6950"/>
        <a:stretch/>
      </xdr:blipFill>
      <xdr:spPr bwMode="auto">
        <a:xfrm>
          <a:off x="9867900" y="19408140"/>
          <a:ext cx="1097915" cy="1219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114300</xdr:colOff>
      <xdr:row>41</xdr:row>
      <xdr:rowOff>175261</xdr:rowOff>
    </xdr:from>
    <xdr:to>
      <xdr:col>7</xdr:col>
      <xdr:colOff>319367</xdr:colOff>
      <xdr:row>45</xdr:row>
      <xdr:rowOff>60961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8120" y="21168361"/>
          <a:ext cx="1637627" cy="11658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30480</xdr:colOff>
      <xdr:row>41</xdr:row>
      <xdr:rowOff>68581</xdr:rowOff>
    </xdr:from>
    <xdr:to>
      <xdr:col>9</xdr:col>
      <xdr:colOff>593332</xdr:colOff>
      <xdr:row>45</xdr:row>
      <xdr:rowOff>45721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6460" y="21061681"/>
          <a:ext cx="1172452" cy="1257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11113</xdr:colOff>
      <xdr:row>41</xdr:row>
      <xdr:rowOff>114300</xdr:rowOff>
    </xdr:from>
    <xdr:to>
      <xdr:col>12</xdr:col>
      <xdr:colOff>252497</xdr:colOff>
      <xdr:row>45</xdr:row>
      <xdr:rowOff>60960</xdr:rowOff>
    </xdr:to>
    <xdr:pic>
      <xdr:nvPicPr>
        <xdr:cNvPr id="39" name="Рисунок 38" descr="Стеллаж пристенный ЛАБ-М СтП 120.32.90_0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6293" y="21107400"/>
          <a:ext cx="1460584" cy="1226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259081</xdr:colOff>
      <xdr:row>45</xdr:row>
      <xdr:rowOff>198120</xdr:rowOff>
    </xdr:from>
    <xdr:to>
      <xdr:col>5</xdr:col>
      <xdr:colOff>771479</xdr:colOff>
      <xdr:row>47</xdr:row>
      <xdr:rowOff>121920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7962901" y="22471380"/>
          <a:ext cx="512398" cy="8382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45</xdr:row>
      <xdr:rowOff>114300</xdr:rowOff>
    </xdr:from>
    <xdr:to>
      <xdr:col>8</xdr:col>
      <xdr:colOff>192528</xdr:colOff>
      <xdr:row>47</xdr:row>
      <xdr:rowOff>182880</xdr:rowOff>
    </xdr:to>
    <xdr:pic>
      <xdr:nvPicPr>
        <xdr:cNvPr id="41" name="Рисунок 40" descr="Сливная раковина SNK1515_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7280" y="22387560"/>
          <a:ext cx="1221228" cy="98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160020</xdr:colOff>
      <xdr:row>45</xdr:row>
      <xdr:rowOff>83821</xdr:rowOff>
    </xdr:from>
    <xdr:to>
      <xdr:col>9</xdr:col>
      <xdr:colOff>506319</xdr:colOff>
      <xdr:row>47</xdr:row>
      <xdr:rowOff>403860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" y="22357081"/>
          <a:ext cx="955899" cy="12344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205740</xdr:colOff>
      <xdr:row>49</xdr:row>
      <xdr:rowOff>60961</xdr:rowOff>
    </xdr:from>
    <xdr:to>
      <xdr:col>8</xdr:col>
      <xdr:colOff>7620</xdr:colOff>
      <xdr:row>50</xdr:row>
      <xdr:rowOff>1175383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2" t="1889" b="9675"/>
        <a:stretch/>
      </xdr:blipFill>
      <xdr:spPr bwMode="auto">
        <a:xfrm>
          <a:off x="7909560" y="25938481"/>
          <a:ext cx="1844040" cy="129730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251461</xdr:colOff>
      <xdr:row>49</xdr:row>
      <xdr:rowOff>60961</xdr:rowOff>
    </xdr:from>
    <xdr:to>
      <xdr:col>9</xdr:col>
      <xdr:colOff>477492</xdr:colOff>
      <xdr:row>50</xdr:row>
      <xdr:rowOff>1097280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22" r="3806" b="32"/>
        <a:stretch/>
      </xdr:blipFill>
      <xdr:spPr bwMode="auto">
        <a:xfrm>
          <a:off x="9997441" y="23980141"/>
          <a:ext cx="835631" cy="12191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152400</xdr:colOff>
      <xdr:row>51</xdr:row>
      <xdr:rowOff>38100</xdr:rowOff>
    </xdr:from>
    <xdr:to>
      <xdr:col>6</xdr:col>
      <xdr:colOff>297179</xdr:colOff>
      <xdr:row>51</xdr:row>
      <xdr:rowOff>1385951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6220" y="25481280"/>
          <a:ext cx="967739" cy="1347851"/>
        </a:xfrm>
        <a:prstGeom prst="rect">
          <a:avLst/>
        </a:prstGeom>
      </xdr:spPr>
    </xdr:pic>
    <xdr:clientData/>
  </xdr:twoCellAnchor>
  <xdr:twoCellAnchor editAs="oneCell">
    <xdr:from>
      <xdr:col>5</xdr:col>
      <xdr:colOff>198120</xdr:colOff>
      <xdr:row>52</xdr:row>
      <xdr:rowOff>99060</xdr:rowOff>
    </xdr:from>
    <xdr:to>
      <xdr:col>6</xdr:col>
      <xdr:colOff>182880</xdr:colOff>
      <xdr:row>52</xdr:row>
      <xdr:rowOff>1168481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1940" y="28933140"/>
          <a:ext cx="807720" cy="106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91440</xdr:colOff>
      <xdr:row>53</xdr:row>
      <xdr:rowOff>1</xdr:rowOff>
    </xdr:from>
    <xdr:to>
      <xdr:col>6</xdr:col>
      <xdr:colOff>204914</xdr:colOff>
      <xdr:row>53</xdr:row>
      <xdr:rowOff>1097281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5260" y="30137101"/>
          <a:ext cx="936434" cy="10972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68580</xdr:colOff>
      <xdr:row>54</xdr:row>
      <xdr:rowOff>45720</xdr:rowOff>
    </xdr:from>
    <xdr:to>
      <xdr:col>7</xdr:col>
      <xdr:colOff>163183</xdr:colOff>
      <xdr:row>54</xdr:row>
      <xdr:rowOff>1120140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90" t="3641" r="15736" b="3261"/>
        <a:stretch>
          <a:fillRect/>
        </a:stretch>
      </xdr:blipFill>
      <xdr:spPr bwMode="auto">
        <a:xfrm>
          <a:off x="7772400" y="29329380"/>
          <a:ext cx="1527163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129540</xdr:colOff>
      <xdr:row>55</xdr:row>
      <xdr:rowOff>68580</xdr:rowOff>
    </xdr:from>
    <xdr:to>
      <xdr:col>6</xdr:col>
      <xdr:colOff>571500</xdr:colOff>
      <xdr:row>55</xdr:row>
      <xdr:rowOff>1137382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99" t="3641" r="21434" b="3261"/>
        <a:stretch>
          <a:fillRect/>
        </a:stretch>
      </xdr:blipFill>
      <xdr:spPr bwMode="auto">
        <a:xfrm>
          <a:off x="7833360" y="30556200"/>
          <a:ext cx="1264920" cy="10688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45720</xdr:colOff>
      <xdr:row>56</xdr:row>
      <xdr:rowOff>15240</xdr:rowOff>
    </xdr:from>
    <xdr:to>
      <xdr:col>6</xdr:col>
      <xdr:colOff>533400</xdr:colOff>
      <xdr:row>56</xdr:row>
      <xdr:rowOff>1101511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 l="18637" t="9425" r="11590" b="13443"/>
        <a:stretch>
          <a:fillRect/>
        </a:stretch>
      </xdr:blipFill>
      <xdr:spPr bwMode="auto">
        <a:xfrm>
          <a:off x="7749540" y="31706820"/>
          <a:ext cx="1310640" cy="1086271"/>
        </a:xfrm>
        <a:prstGeom prst="rect">
          <a:avLst/>
        </a:prstGeom>
      </xdr:spPr>
    </xdr:pic>
    <xdr:clientData/>
  </xdr:twoCellAnchor>
  <xdr:twoCellAnchor editAs="oneCell">
    <xdr:from>
      <xdr:col>5</xdr:col>
      <xdr:colOff>182880</xdr:colOff>
      <xdr:row>57</xdr:row>
      <xdr:rowOff>53341</xdr:rowOff>
    </xdr:from>
    <xdr:to>
      <xdr:col>6</xdr:col>
      <xdr:colOff>553436</xdr:colOff>
      <xdr:row>57</xdr:row>
      <xdr:rowOff>1135380</xdr:rowOff>
    </xdr:to>
    <xdr:pic>
      <xdr:nvPicPr>
        <xdr:cNvPr id="51" name="Рисунок 50" descr="Шкаф сушильный LF-25/350-VS2_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0" y="32948881"/>
          <a:ext cx="1193516" cy="10820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190500</xdr:colOff>
      <xdr:row>58</xdr:row>
      <xdr:rowOff>38100</xdr:rowOff>
    </xdr:from>
    <xdr:to>
      <xdr:col>6</xdr:col>
      <xdr:colOff>276937</xdr:colOff>
      <xdr:row>58</xdr:row>
      <xdr:rowOff>1104899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4320" y="34137600"/>
          <a:ext cx="909397" cy="10667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129541</xdr:colOff>
      <xdr:row>59</xdr:row>
      <xdr:rowOff>22860</xdr:rowOff>
    </xdr:from>
    <xdr:to>
      <xdr:col>6</xdr:col>
      <xdr:colOff>548641</xdr:colOff>
      <xdr:row>59</xdr:row>
      <xdr:rowOff>1100055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38" t="12830" r="9808" b="3243"/>
        <a:stretch/>
      </xdr:blipFill>
      <xdr:spPr bwMode="auto">
        <a:xfrm>
          <a:off x="7833361" y="35326320"/>
          <a:ext cx="1242060" cy="107719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0</xdr:colOff>
      <xdr:row>60</xdr:row>
      <xdr:rowOff>60960</xdr:rowOff>
    </xdr:from>
    <xdr:to>
      <xdr:col>8</xdr:col>
      <xdr:colOff>36561</xdr:colOff>
      <xdr:row>60</xdr:row>
      <xdr:rowOff>1188720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6780" y="36568380"/>
          <a:ext cx="1255761" cy="1127760"/>
        </a:xfrm>
        <a:prstGeom prst="rect">
          <a:avLst/>
        </a:prstGeom>
      </xdr:spPr>
    </xdr:pic>
    <xdr:clientData/>
  </xdr:twoCellAnchor>
  <xdr:twoCellAnchor editAs="oneCell">
    <xdr:from>
      <xdr:col>5</xdr:col>
      <xdr:colOff>198120</xdr:colOff>
      <xdr:row>60</xdr:row>
      <xdr:rowOff>114300</xdr:rowOff>
    </xdr:from>
    <xdr:to>
      <xdr:col>5</xdr:col>
      <xdr:colOff>813435</xdr:colOff>
      <xdr:row>61</xdr:row>
      <xdr:rowOff>902970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1940" y="36621720"/>
          <a:ext cx="615315" cy="199263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266701</xdr:colOff>
      <xdr:row>62</xdr:row>
      <xdr:rowOff>38100</xdr:rowOff>
    </xdr:from>
    <xdr:to>
      <xdr:col>5</xdr:col>
      <xdr:colOff>770891</xdr:colOff>
      <xdr:row>62</xdr:row>
      <xdr:rowOff>1790700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86" r="3213"/>
        <a:stretch/>
      </xdr:blipFill>
      <xdr:spPr bwMode="auto">
        <a:xfrm>
          <a:off x="7970521" y="38953440"/>
          <a:ext cx="504190" cy="17526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190500</xdr:colOff>
      <xdr:row>63</xdr:row>
      <xdr:rowOff>68581</xdr:rowOff>
    </xdr:from>
    <xdr:to>
      <xdr:col>5</xdr:col>
      <xdr:colOff>762000</xdr:colOff>
      <xdr:row>63</xdr:row>
      <xdr:rowOff>1563151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444" t="695" r="8056" b="1250"/>
        <a:stretch/>
      </xdr:blipFill>
      <xdr:spPr bwMode="auto">
        <a:xfrm>
          <a:off x="7894320" y="40927021"/>
          <a:ext cx="571500" cy="14945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190500</xdr:colOff>
      <xdr:row>64</xdr:row>
      <xdr:rowOff>53341</xdr:rowOff>
    </xdr:from>
    <xdr:to>
      <xdr:col>5</xdr:col>
      <xdr:colOff>716279</xdr:colOff>
      <xdr:row>64</xdr:row>
      <xdr:rowOff>1470053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4" t="905" b="679"/>
        <a:stretch/>
      </xdr:blipFill>
      <xdr:spPr bwMode="auto">
        <a:xfrm>
          <a:off x="7894320" y="42672001"/>
          <a:ext cx="525779" cy="141671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60960</xdr:colOff>
      <xdr:row>65</xdr:row>
      <xdr:rowOff>45719</xdr:rowOff>
    </xdr:from>
    <xdr:to>
      <xdr:col>6</xdr:col>
      <xdr:colOff>457200</xdr:colOff>
      <xdr:row>65</xdr:row>
      <xdr:rowOff>1582828</xdr:rowOff>
    </xdr:to>
    <xdr:pic>
      <xdr:nvPicPr>
        <xdr:cNvPr id="59" name="Рисунок 58" descr="Высокое кресло на газ лифте - каркас нейлон+стекловолокно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4780" y="44241719"/>
          <a:ext cx="1219200" cy="1537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66</xdr:row>
      <xdr:rowOff>152401</xdr:rowOff>
    </xdr:from>
    <xdr:to>
      <xdr:col>6</xdr:col>
      <xdr:colOff>442295</xdr:colOff>
      <xdr:row>66</xdr:row>
      <xdr:rowOff>1371601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7780020" y="45979081"/>
          <a:ext cx="1189055" cy="1219200"/>
        </a:xfrm>
        <a:prstGeom prst="rect">
          <a:avLst/>
        </a:prstGeom>
      </xdr:spPr>
    </xdr:pic>
    <xdr:clientData/>
  </xdr:twoCellAnchor>
  <xdr:twoCellAnchor editAs="oneCell">
    <xdr:from>
      <xdr:col>5</xdr:col>
      <xdr:colOff>137160</xdr:colOff>
      <xdr:row>11</xdr:row>
      <xdr:rowOff>53340</xdr:rowOff>
    </xdr:from>
    <xdr:to>
      <xdr:col>7</xdr:col>
      <xdr:colOff>266700</xdr:colOff>
      <xdr:row>11</xdr:row>
      <xdr:rowOff>1308952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40"/>
        <a:stretch>
          <a:fillRect/>
        </a:stretch>
      </xdr:blipFill>
      <xdr:spPr bwMode="auto">
        <a:xfrm>
          <a:off x="7840980" y="6187440"/>
          <a:ext cx="1562100" cy="125561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45720</xdr:colOff>
      <xdr:row>67</xdr:row>
      <xdr:rowOff>7620</xdr:rowOff>
    </xdr:from>
    <xdr:to>
      <xdr:col>7</xdr:col>
      <xdr:colOff>567587</xdr:colOff>
      <xdr:row>71</xdr:row>
      <xdr:rowOff>167640</xdr:rowOff>
    </xdr:to>
    <xdr:pic>
      <xdr:nvPicPr>
        <xdr:cNvPr id="1027" name="Рисунок 1026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540" y="47815500"/>
          <a:ext cx="1954427" cy="1584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137160</xdr:colOff>
      <xdr:row>67</xdr:row>
      <xdr:rowOff>99060</xdr:rowOff>
    </xdr:from>
    <xdr:to>
      <xdr:col>12</xdr:col>
      <xdr:colOff>548640</xdr:colOff>
      <xdr:row>71</xdr:row>
      <xdr:rowOff>243840</xdr:rowOff>
    </xdr:to>
    <xdr:pic>
      <xdr:nvPicPr>
        <xdr:cNvPr id="1028" name="Рисунок 1027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81" t="3680" r="34560" b="2269"/>
        <a:stretch>
          <a:fillRect/>
        </a:stretch>
      </xdr:blipFill>
      <xdr:spPr bwMode="auto">
        <a:xfrm>
          <a:off x="11711940" y="47906940"/>
          <a:ext cx="1021080" cy="1569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571500</xdr:colOff>
      <xdr:row>67</xdr:row>
      <xdr:rowOff>0</xdr:rowOff>
    </xdr:from>
    <xdr:to>
      <xdr:col>10</xdr:col>
      <xdr:colOff>606439</xdr:colOff>
      <xdr:row>71</xdr:row>
      <xdr:rowOff>472440</xdr:rowOff>
    </xdr:to>
    <xdr:pic>
      <xdr:nvPicPr>
        <xdr:cNvPr id="1029" name="Рисунок 1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94" t="3751" r="25926" b="4283"/>
        <a:stretch>
          <a:fillRect/>
        </a:stretch>
      </xdr:blipFill>
      <xdr:spPr bwMode="auto">
        <a:xfrm>
          <a:off x="9707880" y="47807880"/>
          <a:ext cx="1863739" cy="1897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152401</xdr:colOff>
      <xdr:row>72</xdr:row>
      <xdr:rowOff>76201</xdr:rowOff>
    </xdr:from>
    <xdr:to>
      <xdr:col>6</xdr:col>
      <xdr:colOff>533401</xdr:colOff>
      <xdr:row>73</xdr:row>
      <xdr:rowOff>736354</xdr:rowOff>
    </xdr:to>
    <xdr:pic>
      <xdr:nvPicPr>
        <xdr:cNvPr id="1030" name="Рисунок 1029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6221" y="49865281"/>
          <a:ext cx="1203960" cy="10640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586740</xdr:colOff>
      <xdr:row>72</xdr:row>
      <xdr:rowOff>22861</xdr:rowOff>
    </xdr:from>
    <xdr:to>
      <xdr:col>9</xdr:col>
      <xdr:colOff>589865</xdr:colOff>
      <xdr:row>72</xdr:row>
      <xdr:rowOff>320041</xdr:rowOff>
    </xdr:to>
    <xdr:pic>
      <xdr:nvPicPr>
        <xdr:cNvPr id="1031" name="Рисунок 1030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113520" y="49811941"/>
          <a:ext cx="1831925" cy="2971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labmebel.ru/sale/lab-pro_spcv_kompl.docx" TargetMode="External"/><Relationship Id="rId18" Type="http://schemas.openxmlformats.org/officeDocument/2006/relationships/hyperlink" Target="https://labmebel.ru/sale/lab-400sst.docx" TargetMode="External"/><Relationship Id="rId26" Type="http://schemas.openxmlformats.org/officeDocument/2006/relationships/hyperlink" Target="https://labmebel.ru/sale/lab-pro-shr4ya.docx" TargetMode="External"/><Relationship Id="rId3" Type="http://schemas.openxmlformats.org/officeDocument/2006/relationships/hyperlink" Target="https://labmebel.ru/sale/lab-800_shd_kompl.docx" TargetMode="External"/><Relationship Id="rId21" Type="http://schemas.openxmlformats.org/officeDocument/2006/relationships/hyperlink" Target="https://labmebel.ru/sale/lab-pro-vz.docx" TargetMode="External"/><Relationship Id="rId34" Type="http://schemas.openxmlformats.org/officeDocument/2006/relationships/drawing" Target="../drawings/drawing1.xml"/><Relationship Id="rId7" Type="http://schemas.openxmlformats.org/officeDocument/2006/relationships/hyperlink" Target="https://labmebel.ru/sale/lab-pro_shv_c20_kompl.docx" TargetMode="External"/><Relationship Id="rId12" Type="http://schemas.openxmlformats.org/officeDocument/2006/relationships/hyperlink" Target="https://labmebel.ru/sale/lab-pro-sln_kg-ess_kompl.docx" TargetMode="External"/><Relationship Id="rId17" Type="http://schemas.openxmlformats.org/officeDocument/2006/relationships/hyperlink" Target="https://labmebel.ru/sale/kartell-213.docx" TargetMode="External"/><Relationship Id="rId25" Type="http://schemas.openxmlformats.org/officeDocument/2006/relationships/hyperlink" Target="https://labmebel.ru/sale/lab-pro-shd50_kompl.docx" TargetMode="External"/><Relationship Id="rId33" Type="http://schemas.openxmlformats.org/officeDocument/2006/relationships/hyperlink" Target="https://labmebel.ru/sale/lab-pro-pv_old_kompl.docx" TargetMode="External"/><Relationship Id="rId2" Type="http://schemas.openxmlformats.org/officeDocument/2006/relationships/hyperlink" Target="https://labmebel.ru/sale/lab-900_shv-n.docx" TargetMode="External"/><Relationship Id="rId16" Type="http://schemas.openxmlformats.org/officeDocument/2006/relationships/hyperlink" Target="https://labmebel.ru/sale/lab-pro-mo-75-pp.docx" TargetMode="External"/><Relationship Id="rId20" Type="http://schemas.openxmlformats.org/officeDocument/2006/relationships/hyperlink" Target="https://labmebel.ru/sale/lab-pro-pnb.docx" TargetMode="External"/><Relationship Id="rId29" Type="http://schemas.openxmlformats.org/officeDocument/2006/relationships/hyperlink" Target="https://labmebel.ru/sale/inmedix_kr24-v.docx" TargetMode="External"/><Relationship Id="rId1" Type="http://schemas.openxmlformats.org/officeDocument/2006/relationships/hyperlink" Target="https://labmebel.ru/sale/lab-1200_plm_kompl.docx" TargetMode="External"/><Relationship Id="rId6" Type="http://schemas.openxmlformats.org/officeDocument/2006/relationships/hyperlink" Target="https://labmebel.ru/sale/lab-pro_slv_nest.docx" TargetMode="External"/><Relationship Id="rId11" Type="http://schemas.openxmlformats.org/officeDocument/2006/relationships/hyperlink" Target="https://labmebel.ru/sale/lab-pro-sln_tr16-22_kompl.docx" TargetMode="External"/><Relationship Id="rId24" Type="http://schemas.openxmlformats.org/officeDocument/2006/relationships/hyperlink" Target="https://labmebel.ru/sale/lab-pro-sp90.docx" TargetMode="External"/><Relationship Id="rId32" Type="http://schemas.openxmlformats.org/officeDocument/2006/relationships/hyperlink" Target="https://labmebel.ru/sale/lab-pro-stop_opor_old.docx" TargetMode="External"/><Relationship Id="rId5" Type="http://schemas.openxmlformats.org/officeDocument/2006/relationships/hyperlink" Target="https://labmebel.ru/sale/lab-pro-sv_60_vys.docx" TargetMode="External"/><Relationship Id="rId15" Type="http://schemas.openxmlformats.org/officeDocument/2006/relationships/hyperlink" Target="https://labmebel.ru/sale/lab-pro-sv-g_kompl.docx" TargetMode="External"/><Relationship Id="rId23" Type="http://schemas.openxmlformats.org/officeDocument/2006/relationships/hyperlink" Target="https://labmebel.ru/sale/lf-2-11-g2.docx" TargetMode="External"/><Relationship Id="rId28" Type="http://schemas.openxmlformats.org/officeDocument/2006/relationships/hyperlink" Target="https://labmebel.ru/sale/lab-pro-shmr4p.docx" TargetMode="External"/><Relationship Id="rId10" Type="http://schemas.openxmlformats.org/officeDocument/2006/relationships/hyperlink" Target="https://labmebel.ru/sale/kango.docx" TargetMode="External"/><Relationship Id="rId19" Type="http://schemas.openxmlformats.org/officeDocument/2006/relationships/hyperlink" Target="https://labmebel.ru/sale/lab-pro-pnd.docx" TargetMode="External"/><Relationship Id="rId31" Type="http://schemas.openxmlformats.org/officeDocument/2006/relationships/hyperlink" Target="https://labmebel.ru/sale/inmedix_t12.docx" TargetMode="External"/><Relationship Id="rId4" Type="http://schemas.openxmlformats.org/officeDocument/2006/relationships/hyperlink" Target="https://labmebel.ru/sale/lab-1200_vg.docx" TargetMode="External"/><Relationship Id="rId9" Type="http://schemas.openxmlformats.org/officeDocument/2006/relationships/hyperlink" Target="https://labmebel.ru/sale/lab-pro-stol_opor.docx" TargetMode="External"/><Relationship Id="rId14" Type="http://schemas.openxmlformats.org/officeDocument/2006/relationships/hyperlink" Target="https://labmebel.ru/sale/lab-m_spcn_kompl.docx" TargetMode="External"/><Relationship Id="rId22" Type="http://schemas.openxmlformats.org/officeDocument/2006/relationships/hyperlink" Target="https://labmebel.ru/sale/lf-25-350-vs2.docx" TargetMode="External"/><Relationship Id="rId27" Type="http://schemas.openxmlformats.org/officeDocument/2006/relationships/hyperlink" Target="https://labmebel.ru/sale/lab-pro-shmd60.docx" TargetMode="External"/><Relationship Id="rId30" Type="http://schemas.openxmlformats.org/officeDocument/2006/relationships/hyperlink" Target="https://labmebel.ru/sale/inmedix_t12.docx" TargetMode="External"/><Relationship Id="rId8" Type="http://schemas.openxmlformats.org/officeDocument/2006/relationships/hyperlink" Target="https://labmebel.ru/sale/lab-pro-sv_55.doc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74"/>
  <sheetViews>
    <sheetView tabSelected="1" zoomScaleNormal="100" workbookViewId="0">
      <selection activeCell="B2" sqref="B2:E2"/>
    </sheetView>
  </sheetViews>
  <sheetFormatPr defaultRowHeight="14.4" x14ac:dyDescent="0.3"/>
  <cols>
    <col min="1" max="1" width="11.44140625" style="1" customWidth="1"/>
    <col min="2" max="2" width="52.44140625" style="1" customWidth="1"/>
    <col min="3" max="3" width="17.21875" style="1" customWidth="1"/>
    <col min="4" max="4" width="14.6640625" style="1" customWidth="1"/>
    <col min="5" max="5" width="16.5546875" style="1" customWidth="1"/>
    <col min="6" max="6" width="12" style="1" customWidth="1"/>
    <col min="7" max="19" width="8.88671875" style="1" customWidth="1"/>
    <col min="20" max="16384" width="8.88671875" style="1"/>
  </cols>
  <sheetData>
    <row r="1" spans="1:15" ht="134.4" customHeight="1" x14ac:dyDescent="0.3">
      <c r="B1" s="29"/>
      <c r="C1" s="29"/>
      <c r="D1" s="29"/>
      <c r="E1" s="29"/>
    </row>
    <row r="2" spans="1:15" ht="22.2" customHeight="1" x14ac:dyDescent="0.3">
      <c r="B2" s="30" t="s">
        <v>0</v>
      </c>
      <c r="C2" s="30"/>
      <c r="D2" s="30"/>
      <c r="E2" s="30"/>
    </row>
    <row r="3" spans="1:15" x14ac:dyDescent="0.3">
      <c r="B3" s="2" t="s">
        <v>60</v>
      </c>
    </row>
    <row r="5" spans="1:15" ht="43.8" thickBot="1" x14ac:dyDescent="0.35">
      <c r="B5" s="5" t="s">
        <v>1</v>
      </c>
      <c r="C5" s="5" t="s">
        <v>63</v>
      </c>
      <c r="D5" s="5" t="s">
        <v>2</v>
      </c>
      <c r="E5" s="5" t="s">
        <v>62</v>
      </c>
    </row>
    <row r="6" spans="1:15" ht="28.8" x14ac:dyDescent="0.3">
      <c r="A6" s="17" t="s">
        <v>61</v>
      </c>
      <c r="B6" s="6" t="s">
        <v>3</v>
      </c>
      <c r="C6" s="18">
        <f>52971+11208+7278</f>
        <v>71457</v>
      </c>
      <c r="D6" s="21">
        <v>0.3</v>
      </c>
      <c r="E6" s="24">
        <f>C6-C6*D6</f>
        <v>50019.9</v>
      </c>
    </row>
    <row r="7" spans="1:15" ht="28.8" x14ac:dyDescent="0.3">
      <c r="A7" s="17"/>
      <c r="B7" s="7" t="s">
        <v>4</v>
      </c>
      <c r="C7" s="19"/>
      <c r="D7" s="22"/>
      <c r="E7" s="25"/>
    </row>
    <row r="8" spans="1:15" ht="56.4" customHeight="1" thickBot="1" x14ac:dyDescent="0.35">
      <c r="A8" s="17"/>
      <c r="B8" s="8" t="s">
        <v>5</v>
      </c>
      <c r="C8" s="20"/>
      <c r="D8" s="23"/>
      <c r="E8" s="26"/>
    </row>
    <row r="9" spans="1:15" ht="111.6" customHeight="1" thickBot="1" x14ac:dyDescent="0.35">
      <c r="A9" s="3" t="s">
        <v>61</v>
      </c>
      <c r="B9" s="9" t="s">
        <v>6</v>
      </c>
      <c r="C9" s="10">
        <v>112193</v>
      </c>
      <c r="D9" s="11">
        <v>0.3</v>
      </c>
      <c r="E9" s="12">
        <f>C9-C9*D9</f>
        <v>78535.100000000006</v>
      </c>
    </row>
    <row r="10" spans="1:15" x14ac:dyDescent="0.3">
      <c r="A10" s="17" t="s">
        <v>61</v>
      </c>
      <c r="B10" s="6" t="s">
        <v>7</v>
      </c>
      <c r="C10" s="18">
        <f>26592+7209</f>
        <v>33801</v>
      </c>
      <c r="D10" s="21">
        <v>0.3</v>
      </c>
      <c r="E10" s="24">
        <f>C10-C10*D10</f>
        <v>23660.7</v>
      </c>
    </row>
    <row r="11" spans="1:15" ht="91.2" customHeight="1" thickBot="1" x14ac:dyDescent="0.35">
      <c r="A11" s="17"/>
      <c r="B11" s="8" t="s">
        <v>8</v>
      </c>
      <c r="C11" s="20"/>
      <c r="D11" s="27"/>
      <c r="E11" s="26" t="e">
        <f t="shared" ref="E11" si="0">B11-B11*C11</f>
        <v>#VALUE!</v>
      </c>
    </row>
    <row r="12" spans="1:15" ht="108.6" customHeight="1" thickBot="1" x14ac:dyDescent="0.35">
      <c r="A12" s="3" t="s">
        <v>61</v>
      </c>
      <c r="B12" s="9" t="s">
        <v>68</v>
      </c>
      <c r="C12" s="10">
        <v>54597</v>
      </c>
      <c r="D12" s="11">
        <v>0.3</v>
      </c>
      <c r="E12" s="12">
        <f>C12-C12*D12</f>
        <v>38217.9</v>
      </c>
    </row>
    <row r="13" spans="1:15" ht="94.2" customHeight="1" thickBot="1" x14ac:dyDescent="0.35">
      <c r="A13" s="3" t="s">
        <v>61</v>
      </c>
      <c r="B13" s="9" t="s">
        <v>9</v>
      </c>
      <c r="C13" s="10">
        <v>42621</v>
      </c>
      <c r="D13" s="11">
        <v>0.3</v>
      </c>
      <c r="E13" s="12">
        <f>C13-C13*D13</f>
        <v>29834.7</v>
      </c>
    </row>
    <row r="14" spans="1:15" ht="95.4" customHeight="1" thickBot="1" x14ac:dyDescent="0.35">
      <c r="A14" s="3" t="s">
        <v>61</v>
      </c>
      <c r="B14" s="9" t="s">
        <v>10</v>
      </c>
      <c r="C14" s="10">
        <v>31077</v>
      </c>
      <c r="D14" s="11">
        <v>0.3</v>
      </c>
      <c r="E14" s="12">
        <f>C14-C14*D14</f>
        <v>21753.9</v>
      </c>
    </row>
    <row r="15" spans="1:15" ht="28.8" x14ac:dyDescent="0.3">
      <c r="A15" s="17" t="s">
        <v>61</v>
      </c>
      <c r="B15" s="6" t="s">
        <v>19</v>
      </c>
      <c r="C15" s="18">
        <v>311365</v>
      </c>
      <c r="D15" s="21">
        <v>0.3</v>
      </c>
      <c r="E15" s="24">
        <f>C15-C15*D15</f>
        <v>217955.5</v>
      </c>
      <c r="H15"/>
    </row>
    <row r="16" spans="1:15" ht="28.8" x14ac:dyDescent="0.3">
      <c r="A16" s="17"/>
      <c r="B16" s="7" t="s">
        <v>11</v>
      </c>
      <c r="C16" s="19"/>
      <c r="D16" s="28"/>
      <c r="E16" s="25"/>
      <c r="L16"/>
      <c r="N16"/>
      <c r="O16"/>
    </row>
    <row r="17" spans="1:12" x14ac:dyDescent="0.3">
      <c r="A17" s="17"/>
      <c r="B17" s="7" t="s">
        <v>12</v>
      </c>
      <c r="C17" s="19"/>
      <c r="D17" s="28"/>
      <c r="E17" s="25"/>
    </row>
    <row r="18" spans="1:12" ht="28.8" x14ac:dyDescent="0.3">
      <c r="A18" s="17"/>
      <c r="B18" s="7" t="s">
        <v>13</v>
      </c>
      <c r="C18" s="19"/>
      <c r="D18" s="28"/>
      <c r="E18" s="25"/>
      <c r="L18"/>
    </row>
    <row r="19" spans="1:12" ht="28.8" x14ac:dyDescent="0.3">
      <c r="A19" s="17"/>
      <c r="B19" s="7" t="s">
        <v>14</v>
      </c>
      <c r="C19" s="19"/>
      <c r="D19" s="28"/>
      <c r="E19" s="25"/>
    </row>
    <row r="20" spans="1:12" ht="28.8" x14ac:dyDescent="0.3">
      <c r="A20" s="17"/>
      <c r="B20" s="7" t="s">
        <v>15</v>
      </c>
      <c r="C20" s="19"/>
      <c r="D20" s="28"/>
      <c r="E20" s="25"/>
    </row>
    <row r="21" spans="1:12" ht="28.8" x14ac:dyDescent="0.3">
      <c r="A21" s="17"/>
      <c r="B21" s="7" t="s">
        <v>16</v>
      </c>
      <c r="C21" s="19"/>
      <c r="D21" s="28"/>
      <c r="E21" s="25"/>
    </row>
    <row r="22" spans="1:12" ht="28.8" x14ac:dyDescent="0.3">
      <c r="A22" s="17"/>
      <c r="B22" s="7" t="s">
        <v>17</v>
      </c>
      <c r="C22" s="19"/>
      <c r="D22" s="28"/>
      <c r="E22" s="25"/>
    </row>
    <row r="23" spans="1:12" ht="43.8" thickBot="1" x14ac:dyDescent="0.35">
      <c r="A23" s="17"/>
      <c r="B23" s="8" t="s">
        <v>18</v>
      </c>
      <c r="C23" s="20"/>
      <c r="D23" s="27"/>
      <c r="E23" s="26"/>
    </row>
    <row r="24" spans="1:12" ht="75" customHeight="1" thickBot="1" x14ac:dyDescent="0.35">
      <c r="A24" s="4" t="s">
        <v>61</v>
      </c>
      <c r="B24" s="9" t="s">
        <v>20</v>
      </c>
      <c r="C24" s="10">
        <v>26577</v>
      </c>
      <c r="D24" s="11">
        <v>0.3</v>
      </c>
      <c r="E24" s="12">
        <f>C24-C24*D24</f>
        <v>18603.900000000001</v>
      </c>
    </row>
    <row r="25" spans="1:12" ht="28.8" x14ac:dyDescent="0.3">
      <c r="A25" s="17" t="s">
        <v>61</v>
      </c>
      <c r="B25" s="6" t="s">
        <v>21</v>
      </c>
      <c r="C25" s="18">
        <f>23260+62300</f>
        <v>85560</v>
      </c>
      <c r="D25" s="21">
        <v>0.3</v>
      </c>
      <c r="E25" s="24">
        <f>C25-C25*D25</f>
        <v>59892</v>
      </c>
    </row>
    <row r="26" spans="1:12" ht="57.6" customHeight="1" thickBot="1" x14ac:dyDescent="0.35">
      <c r="A26" s="17"/>
      <c r="B26" s="8" t="s">
        <v>22</v>
      </c>
      <c r="C26" s="20"/>
      <c r="D26" s="27"/>
      <c r="E26" s="26"/>
    </row>
    <row r="27" spans="1:12" ht="78.599999999999994" customHeight="1" thickBot="1" x14ac:dyDescent="0.35">
      <c r="A27" s="3" t="s">
        <v>61</v>
      </c>
      <c r="B27" s="9" t="s">
        <v>23</v>
      </c>
      <c r="C27" s="10">
        <v>28000</v>
      </c>
      <c r="D27" s="11">
        <v>0.3</v>
      </c>
      <c r="E27" s="12">
        <f>C27-C27*D27</f>
        <v>19600</v>
      </c>
      <c r="F27"/>
    </row>
    <row r="28" spans="1:12" ht="28.8" x14ac:dyDescent="0.3">
      <c r="A28" s="17" t="s">
        <v>61</v>
      </c>
      <c r="B28" s="6" t="s">
        <v>24</v>
      </c>
      <c r="C28" s="18">
        <f>65277+1673+27951+33225</f>
        <v>128126</v>
      </c>
      <c r="D28" s="21">
        <v>0.3</v>
      </c>
      <c r="E28" s="24">
        <f>C28-C28*D28</f>
        <v>89688.200000000012</v>
      </c>
      <c r="F28"/>
    </row>
    <row r="29" spans="1:12" ht="28.8" x14ac:dyDescent="0.3">
      <c r="A29" s="17"/>
      <c r="B29" s="7" t="s">
        <v>25</v>
      </c>
      <c r="C29" s="19"/>
      <c r="D29" s="28"/>
      <c r="E29" s="25"/>
    </row>
    <row r="30" spans="1:12" ht="28.8" x14ac:dyDescent="0.3">
      <c r="A30" s="17"/>
      <c r="B30" s="7" t="s">
        <v>26</v>
      </c>
      <c r="C30" s="19"/>
      <c r="D30" s="28"/>
      <c r="E30" s="25"/>
    </row>
    <row r="31" spans="1:12" ht="29.4" thickBot="1" x14ac:dyDescent="0.35">
      <c r="A31" s="17"/>
      <c r="B31" s="8" t="s">
        <v>27</v>
      </c>
      <c r="C31" s="20"/>
      <c r="D31" s="27"/>
      <c r="E31" s="26"/>
    </row>
    <row r="32" spans="1:12" ht="43.2" x14ac:dyDescent="0.3">
      <c r="A32" s="17" t="s">
        <v>61</v>
      </c>
      <c r="B32" s="6" t="s">
        <v>28</v>
      </c>
      <c r="C32" s="18">
        <f>45943+37584+6902</f>
        <v>90429</v>
      </c>
      <c r="D32" s="21">
        <v>0.3</v>
      </c>
      <c r="E32" s="24">
        <f>C32-C32*D32</f>
        <v>63300.3</v>
      </c>
      <c r="F32"/>
    </row>
    <row r="33" spans="1:11" ht="28.8" x14ac:dyDescent="0.3">
      <c r="A33" s="17"/>
      <c r="B33" s="7" t="s">
        <v>29</v>
      </c>
      <c r="C33" s="19"/>
      <c r="D33" s="28"/>
      <c r="E33" s="25"/>
    </row>
    <row r="34" spans="1:11" ht="29.4" thickBot="1" x14ac:dyDescent="0.35">
      <c r="A34" s="17"/>
      <c r="B34" s="8" t="s">
        <v>30</v>
      </c>
      <c r="C34" s="20"/>
      <c r="D34" s="27"/>
      <c r="E34" s="26"/>
    </row>
    <row r="35" spans="1:11" ht="28.8" x14ac:dyDescent="0.3">
      <c r="A35" s="17" t="s">
        <v>61</v>
      </c>
      <c r="B35" s="6" t="s">
        <v>36</v>
      </c>
      <c r="C35" s="18">
        <f>50103+1831+28182+22764+2707+18317+11016</f>
        <v>134920</v>
      </c>
      <c r="D35" s="21">
        <v>0.3</v>
      </c>
      <c r="E35" s="24">
        <f>C35-C35*D35</f>
        <v>94444</v>
      </c>
      <c r="I35"/>
      <c r="J35"/>
    </row>
    <row r="36" spans="1:11" ht="28.8" x14ac:dyDescent="0.3">
      <c r="A36" s="17"/>
      <c r="B36" s="7" t="s">
        <v>31</v>
      </c>
      <c r="C36" s="19"/>
      <c r="D36" s="28"/>
      <c r="E36" s="25"/>
    </row>
    <row r="37" spans="1:11" ht="28.8" x14ac:dyDescent="0.3">
      <c r="A37" s="17"/>
      <c r="B37" s="7" t="s">
        <v>32</v>
      </c>
      <c r="C37" s="19"/>
      <c r="D37" s="28"/>
      <c r="E37" s="25"/>
    </row>
    <row r="38" spans="1:11" ht="43.2" x14ac:dyDescent="0.3">
      <c r="A38" s="17"/>
      <c r="B38" s="7" t="s">
        <v>33</v>
      </c>
      <c r="C38" s="19"/>
      <c r="D38" s="28"/>
      <c r="E38" s="25"/>
      <c r="I38"/>
    </row>
    <row r="39" spans="1:11" ht="43.2" x14ac:dyDescent="0.3">
      <c r="A39" s="17"/>
      <c r="B39" s="7" t="s">
        <v>34</v>
      </c>
      <c r="C39" s="19"/>
      <c r="D39" s="28"/>
      <c r="E39" s="25"/>
    </row>
    <row r="40" spans="1:11" ht="28.8" x14ac:dyDescent="0.3">
      <c r="A40" s="17"/>
      <c r="B40" s="7" t="s">
        <v>35</v>
      </c>
      <c r="C40" s="19"/>
      <c r="D40" s="28"/>
      <c r="E40" s="25"/>
    </row>
    <row r="41" spans="1:11" ht="29.4" thickBot="1" x14ac:dyDescent="0.35">
      <c r="A41" s="17"/>
      <c r="B41" s="8" t="s">
        <v>64</v>
      </c>
      <c r="C41" s="20"/>
      <c r="D41" s="27"/>
      <c r="E41" s="26"/>
    </row>
    <row r="42" spans="1:11" x14ac:dyDescent="0.3">
      <c r="A42" s="17" t="s">
        <v>61</v>
      </c>
      <c r="B42" s="6" t="s">
        <v>43</v>
      </c>
      <c r="C42" s="18">
        <f>17819+37465+1673+30533+3165+12197+8189+9918</f>
        <v>120959</v>
      </c>
      <c r="D42" s="21">
        <v>0.3</v>
      </c>
      <c r="E42" s="24">
        <f>C42-C42*D42</f>
        <v>84671.3</v>
      </c>
    </row>
    <row r="43" spans="1:11" ht="28.8" x14ac:dyDescent="0.3">
      <c r="A43" s="17"/>
      <c r="B43" s="7" t="s">
        <v>37</v>
      </c>
      <c r="C43" s="19"/>
      <c r="D43" s="28"/>
      <c r="E43" s="25"/>
      <c r="K43"/>
    </row>
    <row r="44" spans="1:11" ht="28.8" x14ac:dyDescent="0.3">
      <c r="A44" s="17"/>
      <c r="B44" s="7" t="s">
        <v>38</v>
      </c>
      <c r="C44" s="19"/>
      <c r="D44" s="28"/>
      <c r="E44" s="25"/>
    </row>
    <row r="45" spans="1:11" ht="28.8" x14ac:dyDescent="0.3">
      <c r="A45" s="17"/>
      <c r="B45" s="7" t="s">
        <v>39</v>
      </c>
      <c r="C45" s="19"/>
      <c r="D45" s="28"/>
      <c r="E45" s="25"/>
    </row>
    <row r="46" spans="1:11" ht="43.2" x14ac:dyDescent="0.3">
      <c r="A46" s="17"/>
      <c r="B46" s="7" t="s">
        <v>40</v>
      </c>
      <c r="C46" s="19"/>
      <c r="D46" s="28"/>
      <c r="E46" s="25"/>
    </row>
    <row r="47" spans="1:11" ht="28.8" x14ac:dyDescent="0.3">
      <c r="A47" s="17"/>
      <c r="B47" s="7" t="s">
        <v>41</v>
      </c>
      <c r="C47" s="19"/>
      <c r="D47" s="28"/>
      <c r="E47" s="25"/>
      <c r="H47"/>
    </row>
    <row r="48" spans="1:11" ht="43.2" x14ac:dyDescent="0.3">
      <c r="A48" s="17"/>
      <c r="B48" s="7" t="s">
        <v>42</v>
      </c>
      <c r="C48" s="19"/>
      <c r="D48" s="28"/>
      <c r="E48" s="25"/>
    </row>
    <row r="49" spans="1:6" ht="15" thickBot="1" x14ac:dyDescent="0.35">
      <c r="A49" s="17"/>
      <c r="B49" s="8" t="s">
        <v>44</v>
      </c>
      <c r="C49" s="20"/>
      <c r="D49" s="27"/>
      <c r="E49" s="26"/>
    </row>
    <row r="50" spans="1:6" x14ac:dyDescent="0.3">
      <c r="A50" s="17" t="s">
        <v>61</v>
      </c>
      <c r="B50" s="6" t="s">
        <v>45</v>
      </c>
      <c r="C50" s="18">
        <f>63473+15349</f>
        <v>78822</v>
      </c>
      <c r="D50" s="21">
        <v>0.3</v>
      </c>
      <c r="E50" s="24">
        <f>C50-C50*D50</f>
        <v>55175.4</v>
      </c>
    </row>
    <row r="51" spans="1:6" ht="105.6" customHeight="1" thickBot="1" x14ac:dyDescent="0.35">
      <c r="A51" s="17"/>
      <c r="B51" s="8" t="s">
        <v>46</v>
      </c>
      <c r="C51" s="20"/>
      <c r="D51" s="27"/>
      <c r="E51" s="26"/>
    </row>
    <row r="52" spans="1:6" ht="112.8" customHeight="1" thickBot="1" x14ac:dyDescent="0.35">
      <c r="A52" s="3" t="s">
        <v>61</v>
      </c>
      <c r="B52" s="9" t="s">
        <v>47</v>
      </c>
      <c r="C52" s="10">
        <v>109353</v>
      </c>
      <c r="D52" s="11">
        <v>0.3</v>
      </c>
      <c r="E52" s="12">
        <f t="shared" ref="E52:E61" si="1">C52-C52*D52</f>
        <v>76547.100000000006</v>
      </c>
    </row>
    <row r="53" spans="1:6" ht="102.6" customHeight="1" thickBot="1" x14ac:dyDescent="0.35">
      <c r="A53" s="3" t="s">
        <v>61</v>
      </c>
      <c r="B53" s="9" t="s">
        <v>48</v>
      </c>
      <c r="C53" s="10">
        <v>27424</v>
      </c>
      <c r="D53" s="11">
        <v>0.3</v>
      </c>
      <c r="E53" s="12">
        <f t="shared" si="1"/>
        <v>19196.800000000003</v>
      </c>
      <c r="F53"/>
    </row>
    <row r="54" spans="1:6" ht="94.8" customHeight="1" thickBot="1" x14ac:dyDescent="0.35">
      <c r="A54" s="3" t="s">
        <v>61</v>
      </c>
      <c r="B54" s="13" t="s">
        <v>49</v>
      </c>
      <c r="C54" s="14">
        <v>6949</v>
      </c>
      <c r="D54" s="15">
        <v>0.3</v>
      </c>
      <c r="E54" s="14">
        <f t="shared" si="1"/>
        <v>4864.3</v>
      </c>
    </row>
    <row r="55" spans="1:6" ht="94.8" customHeight="1" thickBot="1" x14ac:dyDescent="0.35">
      <c r="A55" s="3" t="s">
        <v>61</v>
      </c>
      <c r="B55" s="9" t="s">
        <v>65</v>
      </c>
      <c r="C55" s="10">
        <v>13176</v>
      </c>
      <c r="D55" s="11">
        <v>0.3</v>
      </c>
      <c r="E55" s="12">
        <f t="shared" si="1"/>
        <v>9223.2000000000007</v>
      </c>
    </row>
    <row r="56" spans="1:6" ht="94.8" customHeight="1" thickBot="1" x14ac:dyDescent="0.35">
      <c r="A56" s="3" t="s">
        <v>61</v>
      </c>
      <c r="B56" s="9" t="s">
        <v>50</v>
      </c>
      <c r="C56" s="10">
        <v>12077</v>
      </c>
      <c r="D56" s="11">
        <v>0.3</v>
      </c>
      <c r="E56" s="12">
        <f t="shared" si="1"/>
        <v>8453.9</v>
      </c>
    </row>
    <row r="57" spans="1:6" ht="94.8" customHeight="1" thickBot="1" x14ac:dyDescent="0.35">
      <c r="A57" s="3" t="s">
        <v>61</v>
      </c>
      <c r="B57" s="9" t="s">
        <v>51</v>
      </c>
      <c r="C57" s="10">
        <v>10754</v>
      </c>
      <c r="D57" s="11">
        <v>0.3</v>
      </c>
      <c r="E57" s="12">
        <f t="shared" si="1"/>
        <v>7527.8</v>
      </c>
    </row>
    <row r="58" spans="1:6" ht="94.8" customHeight="1" thickBot="1" x14ac:dyDescent="0.35">
      <c r="A58" s="3" t="s">
        <v>61</v>
      </c>
      <c r="B58" s="9" t="s">
        <v>52</v>
      </c>
      <c r="C58" s="10">
        <v>155700</v>
      </c>
      <c r="D58" s="11">
        <v>0.3</v>
      </c>
      <c r="E58" s="12">
        <f t="shared" si="1"/>
        <v>108990</v>
      </c>
    </row>
    <row r="59" spans="1:6" ht="94.8" customHeight="1" thickBot="1" x14ac:dyDescent="0.35">
      <c r="A59" s="3" t="s">
        <v>61</v>
      </c>
      <c r="B59" s="9" t="s">
        <v>53</v>
      </c>
      <c r="C59" s="10">
        <v>172400</v>
      </c>
      <c r="D59" s="11">
        <v>0.3</v>
      </c>
      <c r="E59" s="12">
        <f t="shared" si="1"/>
        <v>120680</v>
      </c>
    </row>
    <row r="60" spans="1:6" ht="94.8" customHeight="1" thickBot="1" x14ac:dyDescent="0.35">
      <c r="A60" s="3" t="s">
        <v>61</v>
      </c>
      <c r="B60" s="9" t="s">
        <v>54</v>
      </c>
      <c r="C60" s="10">
        <v>36740</v>
      </c>
      <c r="D60" s="11">
        <v>0.3</v>
      </c>
      <c r="E60" s="12">
        <f t="shared" si="1"/>
        <v>25718</v>
      </c>
    </row>
    <row r="61" spans="1:6" ht="94.8" customHeight="1" x14ac:dyDescent="0.3">
      <c r="A61" s="17" t="s">
        <v>61</v>
      </c>
      <c r="B61" s="6" t="s">
        <v>66</v>
      </c>
      <c r="C61" s="18">
        <f>26564+5814</f>
        <v>32378</v>
      </c>
      <c r="D61" s="21">
        <v>0.3</v>
      </c>
      <c r="E61" s="24">
        <f t="shared" si="1"/>
        <v>22664.6</v>
      </c>
    </row>
    <row r="62" spans="1:6" ht="94.8" customHeight="1" thickBot="1" x14ac:dyDescent="0.35">
      <c r="A62" s="17"/>
      <c r="B62" s="8" t="s">
        <v>67</v>
      </c>
      <c r="C62" s="20"/>
      <c r="D62" s="27"/>
      <c r="E62" s="26"/>
    </row>
    <row r="63" spans="1:6" ht="153" customHeight="1" thickBot="1" x14ac:dyDescent="0.35">
      <c r="A63" s="3" t="s">
        <v>61</v>
      </c>
      <c r="B63" s="9" t="s">
        <v>55</v>
      </c>
      <c r="C63" s="10">
        <v>36564</v>
      </c>
      <c r="D63" s="11">
        <v>0.3</v>
      </c>
      <c r="E63" s="12">
        <f>C63-C63*D63</f>
        <v>25594.800000000003</v>
      </c>
    </row>
    <row r="64" spans="1:6" ht="138.6" customHeight="1" thickBot="1" x14ac:dyDescent="0.35">
      <c r="A64" s="3" t="s">
        <v>61</v>
      </c>
      <c r="B64" s="9" t="s">
        <v>56</v>
      </c>
      <c r="C64" s="10">
        <v>60893</v>
      </c>
      <c r="D64" s="11">
        <v>0.3</v>
      </c>
      <c r="E64" s="12">
        <f t="shared" ref="E64:E67" si="2">C64-C64*D64</f>
        <v>42625.100000000006</v>
      </c>
    </row>
    <row r="65" spans="1:7" ht="124.2" customHeight="1" thickBot="1" x14ac:dyDescent="0.35">
      <c r="A65" s="3" t="s">
        <v>61</v>
      </c>
      <c r="B65" s="9" t="s">
        <v>57</v>
      </c>
      <c r="C65" s="10">
        <v>74725</v>
      </c>
      <c r="D65" s="11">
        <v>0.3</v>
      </c>
      <c r="E65" s="12">
        <f t="shared" si="2"/>
        <v>52307.5</v>
      </c>
    </row>
    <row r="66" spans="1:7" ht="128.4" customHeight="1" thickBot="1" x14ac:dyDescent="0.35">
      <c r="A66" s="3" t="s">
        <v>61</v>
      </c>
      <c r="B66" s="9" t="s">
        <v>58</v>
      </c>
      <c r="C66" s="10">
        <v>22421</v>
      </c>
      <c r="D66" s="11">
        <v>0.3</v>
      </c>
      <c r="E66" s="12">
        <f t="shared" si="2"/>
        <v>15694.7</v>
      </c>
      <c r="G66"/>
    </row>
    <row r="67" spans="1:7" ht="115.8" customHeight="1" thickBot="1" x14ac:dyDescent="0.35">
      <c r="A67" s="3" t="s">
        <v>61</v>
      </c>
      <c r="B67" s="9" t="s">
        <v>59</v>
      </c>
      <c r="C67" s="10">
        <v>12140</v>
      </c>
      <c r="D67" s="11">
        <v>0.3</v>
      </c>
      <c r="E67" s="12">
        <f t="shared" si="2"/>
        <v>8498</v>
      </c>
    </row>
    <row r="68" spans="1:7" ht="40.200000000000003" customHeight="1" x14ac:dyDescent="0.3">
      <c r="A68" s="17" t="s">
        <v>61</v>
      </c>
      <c r="B68" s="6" t="s">
        <v>36</v>
      </c>
      <c r="C68" s="18">
        <f>26457+12708+10258+4412+949</f>
        <v>54784</v>
      </c>
      <c r="D68" s="21">
        <v>0.3</v>
      </c>
      <c r="E68" s="24">
        <f>C68-C68*D68</f>
        <v>38348.800000000003</v>
      </c>
    </row>
    <row r="69" spans="1:7" ht="28.8" x14ac:dyDescent="0.3">
      <c r="A69" s="17"/>
      <c r="B69" s="7" t="s">
        <v>69</v>
      </c>
      <c r="C69" s="19"/>
      <c r="D69" s="28"/>
      <c r="E69" s="25"/>
    </row>
    <row r="70" spans="1:7" x14ac:dyDescent="0.3">
      <c r="A70" s="17"/>
      <c r="B70" s="7" t="s">
        <v>70</v>
      </c>
      <c r="C70" s="19"/>
      <c r="D70" s="28"/>
      <c r="E70" s="25"/>
    </row>
    <row r="71" spans="1:7" ht="28.8" x14ac:dyDescent="0.3">
      <c r="A71" s="17"/>
      <c r="B71" s="7" t="s">
        <v>71</v>
      </c>
      <c r="C71" s="19"/>
      <c r="D71" s="28"/>
      <c r="E71" s="25"/>
    </row>
    <row r="72" spans="1:7" ht="43.8" thickBot="1" x14ac:dyDescent="0.35">
      <c r="A72" s="17"/>
      <c r="B72" s="8" t="s">
        <v>72</v>
      </c>
      <c r="C72" s="20"/>
      <c r="D72" s="27"/>
      <c r="E72" s="26"/>
    </row>
    <row r="73" spans="1:7" ht="31.8" customHeight="1" x14ac:dyDescent="0.3">
      <c r="A73" s="17" t="s">
        <v>61</v>
      </c>
      <c r="B73" s="6" t="s">
        <v>73</v>
      </c>
      <c r="C73" s="31">
        <f>28103+12279</f>
        <v>40382</v>
      </c>
      <c r="D73" s="33">
        <v>0.3</v>
      </c>
      <c r="E73" s="35">
        <f t="shared" ref="E73" si="3">C73-C73*D73</f>
        <v>28267.4</v>
      </c>
    </row>
    <row r="74" spans="1:7" ht="63.6" customHeight="1" thickBot="1" x14ac:dyDescent="0.35">
      <c r="A74" s="17"/>
      <c r="B74" s="16" t="s">
        <v>21</v>
      </c>
      <c r="C74" s="32"/>
      <c r="D74" s="34"/>
      <c r="E74" s="36"/>
    </row>
  </sheetData>
  <mergeCells count="50">
    <mergeCell ref="D68:D72"/>
    <mergeCell ref="E68:E72"/>
    <mergeCell ref="A73:A74"/>
    <mergeCell ref="C73:C74"/>
    <mergeCell ref="D73:D74"/>
    <mergeCell ref="E73:E74"/>
    <mergeCell ref="A42:A49"/>
    <mergeCell ref="A50:A51"/>
    <mergeCell ref="A61:A62"/>
    <mergeCell ref="A68:A72"/>
    <mergeCell ref="C68:C72"/>
    <mergeCell ref="D61:D62"/>
    <mergeCell ref="E61:E62"/>
    <mergeCell ref="A10:A11"/>
    <mergeCell ref="A15:A23"/>
    <mergeCell ref="A25:A26"/>
    <mergeCell ref="A28:A31"/>
    <mergeCell ref="A32:A34"/>
    <mergeCell ref="A35:A41"/>
    <mergeCell ref="D35:D41"/>
    <mergeCell ref="E35:E41"/>
    <mergeCell ref="D42:D49"/>
    <mergeCell ref="E42:E49"/>
    <mergeCell ref="D50:D51"/>
    <mergeCell ref="E50:E51"/>
    <mergeCell ref="D25:D26"/>
    <mergeCell ref="E25:E26"/>
    <mergeCell ref="D28:D31"/>
    <mergeCell ref="E28:E31"/>
    <mergeCell ref="D32:D34"/>
    <mergeCell ref="E32:E34"/>
    <mergeCell ref="B1:E1"/>
    <mergeCell ref="B2:E2"/>
    <mergeCell ref="E10:E11"/>
    <mergeCell ref="D15:D23"/>
    <mergeCell ref="E15:E23"/>
    <mergeCell ref="C35:C41"/>
    <mergeCell ref="C42:C49"/>
    <mergeCell ref="C50:C51"/>
    <mergeCell ref="C10:C11"/>
    <mergeCell ref="C61:C62"/>
    <mergeCell ref="C15:C23"/>
    <mergeCell ref="C25:C26"/>
    <mergeCell ref="C28:C31"/>
    <mergeCell ref="C32:C34"/>
    <mergeCell ref="A6:A8"/>
    <mergeCell ref="C6:C8"/>
    <mergeCell ref="D6:D8"/>
    <mergeCell ref="E6:E8"/>
    <mergeCell ref="D10:D11"/>
  </mergeCells>
  <hyperlinks>
    <hyperlink ref="A6" r:id="rId1" xr:uid="{35A0476E-AB47-41BD-A5C3-BEF8F0FAB704}"/>
    <hyperlink ref="A9" r:id="rId2" xr:uid="{4E4E20F6-0FAB-43DE-A64D-5FAB22703F79}"/>
    <hyperlink ref="A10:A11" r:id="rId3" display="Описание" xr:uid="{D849CDEC-59F7-4B84-B7FF-970EACF74ADB}"/>
    <hyperlink ref="A12" r:id="rId4" xr:uid="{250569BF-830A-4D71-9C70-C4A5C1D3E4A3}"/>
    <hyperlink ref="A13" r:id="rId5" xr:uid="{22CC32A9-E5A2-4566-8383-F0C40C9C7684}"/>
    <hyperlink ref="A14" r:id="rId6" xr:uid="{61BD04D5-E123-43EB-B52E-001C67F9CD93}"/>
    <hyperlink ref="A15:A23" r:id="rId7" display="Описание" xr:uid="{94E3FB22-2C42-4ACD-A2EF-A756B0871A63}"/>
    <hyperlink ref="A24" r:id="rId8" xr:uid="{89DCD4B4-39D4-40F1-9E0D-803B2A4F74AB}"/>
    <hyperlink ref="A25:A26" r:id="rId9" display="Описание" xr:uid="{A72999F6-6748-47B8-96C5-C67CA14A90B7}"/>
    <hyperlink ref="A27" r:id="rId10" xr:uid="{B03FD8E8-8661-4292-83C9-89E7BEDC9C41}"/>
    <hyperlink ref="A28:A31" r:id="rId11" display="Описание" xr:uid="{F2F1B026-E77A-498B-BBC0-DF9A28688160}"/>
    <hyperlink ref="A32:A34" r:id="rId12" display="Описание" xr:uid="{13AB575A-88FD-4EC5-8D34-26890DE3CBF6}"/>
    <hyperlink ref="A35:A41" r:id="rId13" display="Описание" xr:uid="{7F41ADC7-8525-447E-A70F-39122716FC43}"/>
    <hyperlink ref="A42:A49" r:id="rId14" display="Описание" xr:uid="{2962D1EB-C5B5-401B-AF02-8848411C13DA}"/>
    <hyperlink ref="A50:A51" r:id="rId15" display="Описание" xr:uid="{90297FA0-A9E2-455F-BEC0-834A8CFD03DC}"/>
    <hyperlink ref="A52" r:id="rId16" xr:uid="{D6B873D7-9B93-43C8-8C53-68BE6E12946B}"/>
    <hyperlink ref="A53" r:id="rId17" xr:uid="{09D86E69-61AE-4C57-97F5-93E710BBE036}"/>
    <hyperlink ref="A54" r:id="rId18" xr:uid="{3E1E31BA-B8F0-4E9C-98DF-47CCCB2DE280}"/>
    <hyperlink ref="A55" r:id="rId19" xr:uid="{F73AD6B1-2F4A-450C-95FD-59B83889BE6F}"/>
    <hyperlink ref="A56" r:id="rId20" xr:uid="{0AD5A853-6C85-47B9-8D58-1EB0A192C46E}"/>
    <hyperlink ref="A57" r:id="rId21" xr:uid="{62807068-5EB9-489F-B835-45B0C947EBE1}"/>
    <hyperlink ref="A58" r:id="rId22" xr:uid="{E3907192-455D-4C02-8C2A-DB3A7CEAEA86}"/>
    <hyperlink ref="A59" r:id="rId23" xr:uid="{D6691816-3B6B-408E-B631-29AB6B439D7F}"/>
    <hyperlink ref="A60" r:id="rId24" xr:uid="{A2817D63-04C0-4D80-8A2D-9C0CBD41FDDC}"/>
    <hyperlink ref="A61:A62" r:id="rId25" display="Описание" xr:uid="{697B984F-A932-42CE-B660-FC18D8082E49}"/>
    <hyperlink ref="A63" r:id="rId26" xr:uid="{309936B4-9E02-4241-B04A-80F528C2B73F}"/>
    <hyperlink ref="A64" r:id="rId27" xr:uid="{49EBE21C-3DF9-4CCA-B184-09F0A784A2AD}"/>
    <hyperlink ref="A65" r:id="rId28" xr:uid="{E99AC2E2-B350-4DC7-9468-53D61CD7059B}"/>
    <hyperlink ref="A66" r:id="rId29" xr:uid="{92D85C65-DB66-45C3-8E25-0FFEA33EFBA8}"/>
    <hyperlink ref="A67" r:id="rId30" xr:uid="{9F286793-36CF-4E96-AC76-23FF34FBA560}"/>
    <hyperlink ref="A68" r:id="rId31" xr:uid="{7DBDA904-A452-40A5-9422-D1712FA36C1D}"/>
    <hyperlink ref="A73:A74" r:id="rId32" display="Описание" xr:uid="{5D0D588D-4C89-4A1D-A4D9-36E7FBBD4CDF}"/>
    <hyperlink ref="A68:A72" r:id="rId33" display="Описание" xr:uid="{FD1D4319-3F25-41C9-AD76-BFE52D901D0E}"/>
  </hyperlinks>
  <pageMargins left="0.7" right="0.7" top="0.75" bottom="0.75" header="0.3" footer="0.3"/>
  <drawing r:id="rId3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Евгений Галдикас</dc:creator>
  <cp:lastModifiedBy>Евгений Галдикас</cp:lastModifiedBy>
  <dcterms:created xsi:type="dcterms:W3CDTF">2015-06-05T18:19:34Z</dcterms:created>
  <dcterms:modified xsi:type="dcterms:W3CDTF">2026-04-13T16:46:39Z</dcterms:modified>
</cp:coreProperties>
</file>